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9600" yWindow="-15" windowWidth="964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B3" i="5" l="1"/>
  <c r="B4" i="5"/>
  <c r="B5" i="5"/>
  <c r="D8" i="6"/>
  <c r="D4" i="22"/>
  <c r="D5" i="22"/>
  <c r="D6" i="22"/>
  <c r="D7" i="22"/>
  <c r="D8" i="22"/>
  <c r="D9" i="22"/>
  <c r="D4" i="6"/>
  <c r="D5" i="6"/>
  <c r="D6" i="6"/>
  <c r="D7" i="6"/>
  <c r="D9" i="6"/>
  <c r="D10" i="6"/>
  <c r="D11" i="6"/>
  <c r="D12" i="6"/>
  <c r="D4" i="10"/>
  <c r="D5" i="10"/>
  <c r="D6" i="10"/>
  <c r="D7" i="10"/>
  <c r="D4" i="12"/>
  <c r="D4" i="13"/>
  <c r="D5" i="13"/>
  <c r="D6" i="13"/>
  <c r="D4" i="14"/>
  <c r="D5" i="14"/>
  <c r="D6" i="14"/>
  <c r="D7" i="14"/>
  <c r="D8" i="14"/>
  <c r="D9" i="14"/>
  <c r="D10" i="14"/>
  <c r="D11" i="14"/>
  <c r="D4" i="15"/>
  <c r="D5" i="15"/>
  <c r="D6" i="15"/>
  <c r="D7" i="15"/>
  <c r="D8" i="15"/>
  <c r="D9" i="15"/>
  <c r="D10" i="15"/>
  <c r="D11" i="15"/>
  <c r="D12" i="15"/>
  <c r="D13" i="15"/>
  <c r="D4" i="2"/>
  <c r="D5" i="2"/>
  <c r="D6" i="2"/>
  <c r="D7" i="2"/>
  <c r="D8" i="2"/>
  <c r="D9" i="2"/>
  <c r="D10" i="2"/>
  <c r="D11" i="2"/>
  <c r="D15" i="6"/>
  <c r="D16" i="6"/>
  <c r="D17" i="6"/>
  <c r="D18" i="6"/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3" i="5"/>
  <c r="H4" i="4" l="1"/>
  <c r="H12" i="4"/>
  <c r="H14" i="4"/>
  <c r="H20" i="4"/>
  <c r="H24" i="4"/>
  <c r="H7" i="4"/>
  <c r="H11" i="4"/>
  <c r="H17" i="4"/>
  <c r="H23" i="4"/>
  <c r="H26" i="4"/>
  <c r="H33" i="4"/>
  <c r="H6" i="4"/>
  <c r="H9" i="4"/>
  <c r="H10" i="4"/>
  <c r="H16" i="4"/>
  <c r="H19" i="4"/>
  <c r="H22" i="4"/>
  <c r="H25" i="4"/>
  <c r="H32" i="4"/>
  <c r="H3" i="4"/>
  <c r="H5" i="4"/>
  <c r="H8" i="4"/>
  <c r="H13" i="4"/>
  <c r="H15" i="4"/>
  <c r="H18" i="4"/>
  <c r="H21" i="4"/>
  <c r="H31" i="4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4" i="4" l="1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1" i="5"/>
  <c r="B6" i="5"/>
  <c r="B7" i="5"/>
  <c r="B8" i="5"/>
  <c r="B9" i="5"/>
  <c r="B10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4" i="6"/>
  <c r="D13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</calcChain>
</file>

<file path=xl/sharedStrings.xml><?xml version="1.0" encoding="utf-8"?>
<sst xmlns="http://schemas.openxmlformats.org/spreadsheetml/2006/main" count="39615" uniqueCount="27822">
  <si>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</si>
  <si>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</si>
  <si>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</si>
  <si>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</si>
  <si>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</si>
  <si>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</si>
  <si>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</si>
  <si>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</si>
  <si>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</si>
  <si>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</si>
  <si>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</si>
  <si>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</si>
  <si>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</si>
  <si>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</si>
  <si>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</si>
  <si>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</si>
  <si>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</si>
  <si>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</si>
  <si>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</si>
  <si>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</si>
  <si>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</si>
  <si>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</si>
  <si>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</si>
  <si>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</si>
  <si>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</si>
  <si>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</si>
  <si>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</si>
  <si>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</si>
  <si>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</si>
  <si>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</si>
  <si>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</si>
  <si>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</si>
  <si>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</si>
  <si>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</si>
  <si>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</si>
  <si>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</si>
  <si>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</si>
  <si>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</si>
  <si>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</si>
  <si>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</si>
  <si>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</si>
  <si>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</si>
  <si>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</si>
  <si>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</si>
  <si>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</si>
  <si>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</si>
  <si>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</si>
  <si>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</si>
  <si>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</si>
  <si>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</si>
  <si>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</si>
  <si>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</si>
  <si>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</si>
  <si>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</si>
  <si>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</si>
  <si>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</si>
  <si>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</si>
  <si>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</si>
  <si>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</si>
  <si>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</si>
  <si>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</si>
  <si>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</si>
  <si>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</si>
  <si>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</si>
  <si>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</si>
  <si>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</si>
  <si>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</si>
  <si>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</si>
  <si>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</si>
  <si>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</si>
  <si>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</si>
  <si>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</si>
  <si>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</si>
  <si>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</si>
  <si>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</si>
  <si>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</si>
  <si>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</si>
  <si>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</si>
  <si>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</si>
  <si>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</si>
  <si>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</si>
  <si>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</si>
  <si>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</si>
  <si>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</si>
  <si>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</si>
  <si>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</si>
  <si>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</si>
  <si>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</si>
  <si>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</si>
  <si>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</si>
  <si>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</si>
  <si>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</si>
  <si>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</si>
  <si>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</si>
  <si>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</si>
  <si>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</si>
  <si>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</si>
  <si>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</si>
  <si>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</si>
  <si>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</si>
  <si>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</si>
  <si>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</si>
  <si>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</si>
  <si>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</si>
  <si>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</si>
  <si>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</si>
  <si>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</si>
  <si>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</si>
  <si>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</si>
  <si>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</si>
  <si>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</si>
  <si>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</si>
  <si>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</si>
  <si>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</si>
  <si>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</si>
  <si>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</si>
  <si>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</si>
  <si>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</si>
  <si>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</si>
  <si>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</si>
  <si>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</si>
  <si>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</si>
  <si>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</si>
  <si>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</si>
  <si>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</si>
  <si>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</si>
  <si>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</si>
  <si>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</si>
  <si>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</si>
  <si>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</si>
  <si>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</si>
  <si>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</si>
  <si>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</si>
  <si>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</si>
  <si>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</si>
  <si>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</si>
  <si>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</si>
  <si>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</si>
  <si>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</si>
  <si>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</si>
  <si>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</si>
  <si>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</si>
  <si>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</si>
  <si>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</si>
  <si>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</si>
  <si>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</si>
  <si>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</si>
  <si>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</si>
  <si>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</si>
  <si>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</si>
  <si>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</si>
  <si>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</si>
  <si>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</si>
  <si>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</si>
  <si>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</si>
  <si>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</si>
  <si>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</si>
  <si>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</si>
  <si>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</si>
  <si>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</si>
  <si>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</si>
  <si>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</si>
  <si>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</si>
  <si>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</si>
  <si>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</si>
  <si>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</si>
  <si>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</si>
  <si>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</si>
  <si>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</si>
  <si>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</si>
  <si>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</si>
  <si>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</si>
  <si>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</si>
  <si>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</si>
  <si>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</si>
  <si>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</si>
  <si>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</si>
  <si>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</si>
  <si>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</si>
  <si>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</si>
  <si>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</si>
  <si>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</si>
  <si>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</si>
  <si>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</si>
  <si>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</si>
  <si>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</si>
  <si>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</si>
  <si>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</si>
  <si>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</si>
  <si>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</si>
  <si>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</si>
  <si>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</si>
  <si>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</si>
  <si>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</si>
  <si>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</si>
  <si>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</si>
  <si>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</si>
  <si>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</si>
  <si>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</si>
  <si>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</si>
  <si>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</si>
  <si>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</si>
  <si>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</si>
  <si>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</si>
  <si>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</si>
  <si>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</si>
  <si>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</si>
  <si>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</si>
  <si>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</si>
  <si>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</si>
  <si>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</si>
  <si>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</si>
  <si>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</si>
  <si>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</si>
  <si>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</si>
  <si>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</si>
  <si>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</si>
  <si>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</si>
  <si>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</si>
  <si>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</si>
  <si>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</si>
  <si>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</si>
  <si>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</si>
  <si>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</si>
  <si>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</si>
  <si>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</si>
  <si>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</si>
  <si>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</si>
  <si>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</si>
  <si>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</si>
  <si>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</si>
  <si>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</si>
  <si>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</si>
  <si>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</si>
  <si>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</si>
  <si>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</si>
  <si>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</si>
  <si>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</si>
  <si>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</si>
  <si>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</si>
  <si>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</si>
  <si>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</si>
  <si>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</si>
  <si>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</si>
  <si>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</si>
  <si>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</si>
  <si>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</si>
  <si>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</si>
  <si>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</si>
  <si>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</si>
  <si>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</si>
  <si>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</si>
  <si>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</si>
  <si>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</si>
  <si>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</si>
  <si>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</si>
  <si>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</si>
  <si>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</si>
  <si>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</si>
  <si>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</si>
  <si>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</si>
  <si>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</si>
  <si>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</si>
  <si>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</si>
  <si>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</si>
  <si>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</si>
  <si>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</si>
  <si>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</si>
  <si>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</si>
  <si>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</si>
  <si>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</si>
  <si>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</si>
  <si>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</si>
  <si>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</si>
  <si>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</si>
  <si>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</si>
  <si>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</si>
  <si>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</si>
  <si>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</si>
  <si>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</si>
  <si>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</si>
  <si>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</si>
  <si>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</si>
  <si>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</si>
  <si>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</si>
  <si>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</si>
  <si>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</si>
  <si>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</si>
  <si>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</si>
  <si>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</si>
  <si>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</si>
  <si>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</si>
  <si>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</si>
  <si>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</si>
  <si>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</si>
  <si>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</si>
  <si>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</si>
  <si>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</si>
  <si>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</si>
  <si>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</si>
  <si>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</si>
  <si>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</si>
  <si>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</si>
  <si>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</si>
  <si>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</si>
  <si>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</si>
  <si>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</si>
  <si>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</si>
  <si>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</si>
  <si>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</si>
  <si>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</si>
  <si>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</si>
  <si>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</si>
  <si>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</si>
  <si>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</si>
  <si>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</si>
  <si>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</si>
  <si>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</si>
  <si>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</si>
  <si>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</si>
  <si>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</si>
  <si>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</si>
  <si>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</si>
  <si>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</si>
  <si>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</si>
  <si>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</si>
  <si>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</si>
  <si>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</si>
  <si>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</si>
  <si>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</si>
  <si>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</si>
  <si>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</si>
  <si>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</si>
  <si>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</si>
  <si>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</si>
  <si>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</si>
  <si>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</si>
  <si>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</si>
  <si>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</si>
  <si>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</si>
  <si>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</si>
  <si>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</si>
  <si>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</si>
  <si>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</si>
  <si>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</si>
  <si>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</si>
  <si>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</si>
  <si>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</si>
  <si>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</si>
  <si>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</si>
  <si>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</si>
  <si>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</si>
  <si>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</si>
  <si>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</si>
  <si>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</si>
  <si>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</si>
  <si>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</si>
  <si>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</si>
  <si>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</si>
  <si>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</si>
  <si>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</si>
  <si>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</si>
  <si>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</si>
  <si>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</si>
  <si>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</si>
  <si>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</si>
  <si>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</si>
  <si>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</si>
  <si>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</si>
  <si>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</si>
  <si>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</si>
  <si>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</si>
  <si>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</si>
  <si>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</si>
  <si>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</si>
  <si>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</si>
  <si>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</si>
  <si>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</si>
  <si>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</si>
  <si>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</si>
  <si>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</si>
  <si>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</si>
  <si>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</si>
  <si>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</si>
  <si>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</si>
  <si>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</si>
  <si>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</si>
  <si>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</si>
  <si>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</si>
  <si>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</si>
  <si>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</si>
  <si>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</si>
  <si>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</si>
  <si>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</si>
  <si>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</si>
  <si>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</si>
  <si>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</si>
  <si>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</si>
  <si>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</si>
  <si>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</si>
  <si>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</si>
  <si>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</si>
  <si>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</si>
  <si>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</si>
  <si>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</si>
  <si>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</si>
  <si>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</si>
  <si>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</si>
  <si>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</si>
  <si>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</si>
  <si>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</si>
  <si>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</si>
  <si>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</si>
  <si>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</si>
  <si>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</si>
  <si>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</si>
  <si>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</si>
  <si>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</si>
  <si>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</si>
  <si>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</si>
  <si>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</si>
  <si>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</si>
  <si>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</si>
  <si>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</si>
  <si>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</si>
  <si>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</si>
  <si>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</si>
  <si>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</si>
  <si>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</si>
  <si>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</si>
  <si>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</si>
  <si>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</si>
  <si>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</si>
  <si>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</si>
  <si>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</si>
  <si>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</si>
  <si>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</si>
  <si>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</si>
  <si>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</si>
  <si>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</si>
  <si>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</si>
  <si>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</si>
  <si>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</si>
  <si>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</si>
  <si>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</si>
  <si>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</si>
  <si>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</si>
  <si>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</si>
  <si>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</si>
  <si>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</si>
  <si>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</si>
  <si>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</si>
  <si>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</si>
  <si>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</si>
  <si>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</si>
  <si>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</si>
  <si>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</si>
  <si>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</si>
  <si>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</si>
  <si>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</si>
  <si>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</si>
  <si>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</si>
  <si>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</si>
  <si>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</si>
  <si>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</si>
  <si>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</si>
  <si>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</si>
  <si>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</si>
  <si>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</si>
  <si>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</si>
  <si>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</si>
  <si>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</si>
  <si>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</si>
  <si>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</si>
  <si>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</si>
  <si>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</si>
  <si>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</si>
  <si>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</si>
  <si>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</si>
  <si>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</si>
  <si>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</si>
  <si>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</si>
  <si>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</si>
  <si>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</si>
  <si>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</si>
  <si>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</si>
  <si>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</si>
  <si>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</si>
  <si>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</si>
  <si>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</si>
  <si>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</si>
  <si>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</si>
  <si>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</si>
  <si>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</si>
  <si>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</si>
  <si>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</si>
  <si>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</si>
  <si>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</si>
  <si>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</si>
  <si>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</si>
  <si>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</si>
  <si>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</si>
  <si>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</si>
  <si>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</si>
  <si>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</si>
  <si>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</si>
  <si>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</si>
  <si>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</si>
  <si>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</si>
  <si>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</si>
  <si>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</si>
  <si>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</si>
  <si>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</si>
  <si>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</si>
  <si>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</si>
  <si>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</si>
  <si>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</si>
  <si>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</si>
  <si>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</si>
  <si>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</si>
  <si>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</si>
  <si>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</si>
  <si>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</si>
  <si>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</si>
  <si>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</si>
  <si>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</si>
  <si>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</si>
  <si>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</si>
  <si>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</si>
  <si>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</si>
  <si>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</si>
  <si>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</si>
  <si>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</si>
  <si>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</si>
  <si>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</si>
  <si>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</si>
  <si>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</si>
  <si>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</si>
  <si>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</si>
  <si>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</si>
  <si>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</si>
  <si>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</si>
  <si>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</si>
  <si>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</si>
  <si>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</si>
  <si>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</si>
  <si>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</si>
  <si>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</si>
  <si>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</si>
  <si>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</si>
  <si>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</si>
  <si>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</si>
  <si>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</si>
  <si>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</si>
  <si>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</si>
  <si>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</si>
  <si>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</si>
  <si>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</si>
  <si>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</si>
  <si>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</si>
  <si>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</si>
  <si>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</si>
  <si>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</si>
  <si>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</si>
  <si>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</si>
  <si>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</si>
  <si>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</si>
  <si>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</si>
  <si>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</si>
  <si>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</si>
  <si>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</si>
  <si>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</si>
  <si>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</si>
  <si>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</si>
  <si>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</si>
  <si>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</si>
  <si>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</si>
  <si>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</si>
  <si>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</si>
  <si>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</si>
  <si>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</si>
  <si>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</si>
  <si>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</si>
  <si>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</si>
  <si>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</si>
  <si>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</si>
  <si>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</si>
  <si>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</si>
  <si>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</si>
  <si>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</si>
  <si>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</si>
  <si>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</si>
  <si>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</si>
  <si>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</si>
  <si>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</si>
  <si>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</si>
  <si>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</si>
  <si>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</si>
  <si>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</si>
  <si>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</si>
  <si>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</si>
  <si>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</si>
  <si>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</si>
  <si>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</si>
  <si>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</si>
  <si>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</si>
  <si>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</si>
  <si>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</si>
  <si>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</si>
  <si>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</si>
  <si>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</si>
  <si>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</si>
  <si>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</si>
  <si>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</si>
  <si>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</si>
  <si>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</si>
  <si>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</si>
  <si>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</si>
  <si>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</si>
  <si>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</si>
  <si>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</si>
  <si>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</si>
  <si>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</si>
  <si>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</si>
  <si>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</si>
  <si>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</si>
  <si>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</si>
  <si>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</si>
  <si>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</si>
  <si>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</si>
  <si>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</si>
  <si>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</si>
  <si>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</si>
  <si>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</si>
  <si>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</si>
  <si>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</si>
  <si>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</si>
  <si>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</si>
  <si>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</si>
  <si>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</si>
  <si>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</si>
  <si>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</si>
  <si>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</si>
  <si>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</si>
  <si>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</si>
  <si>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</si>
  <si>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</si>
  <si>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</si>
  <si>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</si>
  <si>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</si>
  <si>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</si>
  <si>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</si>
  <si>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</si>
  <si>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</si>
  <si>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</si>
  <si>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</si>
  <si>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</si>
  <si>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</si>
  <si>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</si>
  <si>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</si>
  <si>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</si>
  <si>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</si>
  <si>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</si>
  <si>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</si>
  <si>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</si>
  <si>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</si>
  <si>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</si>
  <si>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</si>
  <si>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</si>
  <si>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</si>
  <si>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</si>
  <si>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</si>
  <si>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</si>
  <si>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</si>
  <si>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</si>
  <si>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</si>
  <si>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</si>
  <si>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</si>
  <si>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</si>
  <si>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</si>
  <si>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</si>
  <si>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</si>
  <si>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</si>
  <si>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</si>
  <si>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</si>
  <si>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</si>
  <si>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</si>
  <si>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</si>
  <si>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</si>
  <si>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</si>
  <si>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</si>
  <si>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</si>
  <si>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</si>
  <si>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</si>
  <si>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</si>
  <si>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</si>
  <si>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</si>
  <si>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</si>
  <si>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</si>
  <si>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</si>
  <si>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</si>
  <si>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</si>
  <si>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</si>
  <si>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</si>
  <si>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</si>
  <si>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</si>
  <si>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</si>
  <si>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</si>
  <si>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</si>
  <si>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</si>
  <si>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</si>
  <si>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</si>
  <si>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</si>
  <si>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</si>
  <si>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</si>
  <si>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</si>
  <si>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</si>
  <si>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</si>
  <si>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</si>
  <si>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</si>
  <si>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</si>
  <si>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</si>
  <si>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</si>
  <si>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</si>
  <si>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</si>
  <si>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</si>
  <si>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</si>
  <si>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</si>
  <si>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</si>
  <si>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</si>
  <si>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</si>
  <si>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</si>
  <si>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</si>
  <si>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</si>
  <si>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</si>
  <si>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</si>
  <si>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</si>
  <si>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</si>
  <si>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</si>
  <si>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</si>
  <si>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</si>
  <si>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</si>
  <si>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</si>
  <si>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</si>
  <si>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</si>
  <si>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</si>
  <si>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</si>
  <si>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</si>
  <si>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</si>
  <si>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</si>
  <si>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</si>
  <si>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</si>
  <si>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</si>
  <si>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</si>
  <si>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</si>
  <si>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</si>
  <si>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</si>
  <si>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</si>
  <si>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</si>
  <si>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</si>
  <si>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</si>
  <si>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</si>
  <si>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</si>
  <si>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</si>
  <si>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</si>
  <si>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</si>
  <si>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</si>
  <si>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</si>
  <si>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</si>
  <si>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</si>
  <si>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</si>
  <si>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</si>
  <si>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</si>
  <si>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</si>
  <si>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</si>
  <si>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</si>
  <si>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</si>
  <si>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</si>
  <si>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</si>
  <si>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</si>
  <si>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</si>
  <si>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</si>
  <si>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</si>
  <si>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</si>
  <si>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</si>
  <si>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</si>
  <si>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</si>
  <si>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</si>
  <si>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</si>
  <si>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</si>
  <si>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</si>
  <si>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</si>
  <si>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</si>
  <si>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</si>
  <si>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</si>
  <si>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</si>
  <si>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</si>
  <si>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</si>
  <si>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</si>
  <si>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</si>
  <si>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</si>
  <si>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</si>
  <si>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</si>
  <si>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</si>
  <si>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</si>
  <si>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</si>
  <si>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</si>
  <si>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</si>
  <si>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</si>
  <si>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</si>
  <si>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</si>
  <si>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</si>
  <si>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</si>
  <si>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</si>
  <si>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</si>
  <si>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</si>
  <si>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</si>
  <si>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</si>
  <si>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</si>
  <si>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</si>
  <si>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</si>
  <si>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</si>
  <si>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</si>
  <si>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</si>
  <si>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</si>
  <si>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</si>
  <si>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</si>
  <si>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</si>
  <si>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</si>
  <si>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</si>
  <si>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</si>
  <si>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</si>
  <si>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</si>
  <si>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</si>
  <si>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</si>
  <si>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</si>
  <si>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</si>
  <si>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</si>
  <si>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</si>
  <si>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</si>
  <si>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</si>
  <si>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</si>
  <si>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</si>
  <si>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</si>
  <si>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</si>
  <si>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</si>
  <si>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</si>
  <si>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</si>
  <si>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</si>
  <si>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</si>
  <si>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</si>
  <si>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</si>
  <si>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</si>
  <si>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</si>
  <si>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</si>
  <si>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</si>
  <si>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</si>
  <si>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</si>
  <si>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</si>
  <si>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</si>
  <si>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</si>
  <si>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</si>
  <si>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</si>
  <si>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</si>
  <si>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</si>
  <si>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</si>
  <si>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</si>
  <si>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</si>
  <si>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</si>
  <si>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</si>
  <si>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</si>
  <si>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</si>
  <si>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</si>
  <si>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</si>
  <si>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</si>
  <si>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</si>
  <si>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</si>
  <si>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</si>
  <si>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</si>
  <si>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</si>
  <si>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</si>
  <si>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</si>
  <si>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</si>
  <si>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</si>
  <si>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</si>
  <si>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</si>
  <si>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</si>
  <si>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</si>
  <si>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</si>
  <si>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</si>
  <si>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</si>
  <si>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</si>
  <si>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</si>
  <si>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</si>
  <si>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</si>
  <si>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</si>
  <si>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</si>
  <si>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</si>
  <si>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</si>
  <si>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</si>
  <si>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</si>
  <si>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</si>
  <si>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</si>
  <si>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</si>
  <si>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</si>
  <si>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</si>
  <si>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</si>
  <si>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</si>
  <si>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</si>
  <si>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</si>
  <si>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</si>
  <si>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</si>
  <si>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</si>
  <si>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</si>
  <si>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</si>
  <si>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</si>
  <si>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</si>
  <si>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</si>
  <si>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</si>
  <si>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</si>
  <si>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</si>
  <si>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</si>
  <si>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</si>
  <si>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</si>
  <si>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</si>
  <si>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</si>
  <si>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</si>
  <si>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</si>
  <si>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</si>
  <si>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</si>
  <si>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</si>
  <si>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</si>
  <si>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</si>
  <si>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</si>
  <si>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</si>
  <si>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</si>
  <si>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</si>
  <si>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</si>
  <si>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</si>
  <si>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</si>
  <si>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</si>
  <si>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</si>
  <si>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</si>
  <si>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</si>
  <si>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</si>
  <si>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</si>
  <si>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</si>
  <si>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</si>
  <si>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</si>
  <si>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</si>
  <si>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</si>
  <si>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</si>
  <si>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</si>
  <si>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</si>
  <si>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</si>
  <si>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</si>
  <si>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</si>
  <si>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</si>
  <si>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</si>
  <si>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</si>
  <si>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</si>
  <si>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</si>
  <si>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</si>
  <si>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</si>
  <si>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</si>
  <si>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</si>
  <si>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</si>
  <si>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</si>
  <si>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</si>
  <si>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</si>
  <si>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</si>
  <si>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</si>
  <si>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</si>
  <si>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</si>
  <si>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</si>
  <si>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</si>
  <si>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</si>
  <si>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</si>
  <si>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</si>
  <si>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</si>
  <si>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</si>
  <si>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</si>
  <si>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</si>
  <si>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</si>
  <si>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</si>
  <si>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</si>
  <si>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</si>
  <si>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</si>
  <si>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</si>
  <si>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</si>
  <si>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</si>
  <si>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</si>
  <si>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</si>
  <si>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</si>
  <si>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</si>
  <si>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</si>
  <si>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</si>
  <si>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</si>
  <si>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</si>
  <si>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</si>
  <si>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</si>
  <si>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</si>
  <si>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</si>
  <si>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</si>
  <si>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</si>
  <si>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</si>
  <si>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</si>
  <si>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</si>
  <si>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</si>
  <si>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</si>
  <si>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</si>
  <si>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</si>
  <si>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</si>
  <si>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</si>
  <si>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</si>
  <si>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</si>
  <si>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</si>
  <si>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</si>
  <si>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</si>
  <si>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</si>
  <si>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</si>
  <si>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</si>
  <si>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</si>
  <si>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</si>
  <si>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</si>
  <si>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</si>
  <si>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</si>
  <si>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</si>
  <si>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</si>
  <si>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</si>
  <si>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</si>
  <si>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</si>
  <si>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</si>
  <si>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</si>
  <si>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</si>
  <si>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</si>
  <si>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</si>
  <si>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</si>
  <si>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</si>
  <si>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</si>
  <si>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</si>
  <si>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</si>
  <si>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</si>
  <si>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</si>
  <si>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</si>
  <si>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</si>
  <si>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</si>
  <si>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</si>
  <si>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</si>
  <si>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</si>
  <si>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</si>
  <si>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</si>
  <si>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</si>
  <si>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</si>
  <si>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</si>
  <si>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</si>
  <si>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</si>
  <si>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</si>
  <si>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</si>
  <si>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</si>
  <si>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</si>
  <si>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</si>
  <si>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</si>
  <si>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</si>
  <si>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</si>
  <si>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</si>
  <si>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</si>
  <si>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</si>
  <si>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</si>
  <si>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</si>
  <si>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</si>
  <si>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</si>
  <si>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</si>
  <si>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</si>
  <si>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</si>
  <si>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</si>
  <si>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</si>
  <si>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</si>
  <si>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</si>
  <si>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</si>
  <si>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</si>
  <si>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</si>
  <si>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</si>
  <si>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</si>
  <si>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</si>
  <si>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</si>
  <si>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</si>
  <si>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</si>
  <si>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</si>
  <si>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</si>
  <si>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</si>
  <si>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</si>
  <si>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</si>
  <si>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</si>
  <si>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</si>
  <si>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</si>
  <si>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</si>
  <si>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</si>
  <si>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</si>
  <si>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</si>
  <si>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</si>
  <si>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</si>
  <si>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</si>
  <si>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</si>
  <si>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</si>
  <si>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</si>
  <si>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</si>
  <si>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</si>
  <si>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</si>
  <si>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</si>
  <si>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</si>
  <si>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</si>
  <si>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</si>
  <si>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</si>
  <si>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</si>
  <si>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</si>
  <si>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</si>
  <si>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</si>
  <si>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</si>
  <si>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</si>
  <si>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</si>
  <si>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</si>
  <si>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</si>
  <si>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</si>
  <si>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</si>
  <si>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</si>
  <si>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</si>
  <si>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</si>
  <si>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</si>
  <si>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</si>
  <si>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</si>
  <si>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</si>
  <si>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</si>
  <si>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</si>
  <si>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</si>
  <si>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</si>
  <si>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</si>
  <si>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</si>
  <si>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</si>
  <si>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</si>
  <si>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</si>
  <si>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</si>
  <si>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</si>
  <si>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</si>
  <si>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</si>
  <si>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</si>
  <si>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</si>
  <si>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</si>
  <si>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</si>
  <si>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</si>
  <si>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</si>
  <si>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</si>
  <si>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</si>
  <si>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</si>
  <si>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</si>
  <si>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</si>
  <si>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</si>
  <si>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</si>
  <si>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</si>
  <si>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</si>
  <si>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</si>
  <si>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</si>
  <si>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</si>
  <si>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</si>
  <si>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</si>
  <si>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</si>
  <si>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</si>
  <si>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</si>
  <si>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</si>
  <si>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</si>
  <si>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</si>
  <si>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</si>
  <si>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</si>
  <si>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</si>
  <si>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</si>
  <si>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</si>
  <si>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</si>
  <si>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</si>
  <si>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</si>
  <si>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</si>
  <si>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</si>
  <si>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</si>
  <si>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</si>
  <si>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</si>
  <si>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</si>
  <si>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</si>
  <si>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</si>
  <si>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</si>
  <si>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</si>
  <si>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</si>
  <si>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</si>
  <si>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</si>
  <si>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</si>
  <si>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</si>
  <si>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</si>
  <si>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</si>
  <si>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</si>
  <si>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</si>
  <si>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</si>
  <si>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</si>
  <si>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</si>
  <si>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</si>
  <si>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</si>
  <si>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</si>
  <si>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</si>
  <si>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</si>
  <si>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</si>
  <si>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</si>
  <si>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</si>
  <si>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</si>
  <si>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</si>
  <si>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</si>
  <si>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</si>
  <si>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</si>
  <si>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</si>
  <si>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</si>
  <si>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</si>
  <si>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</si>
  <si>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</si>
  <si>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</si>
  <si>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</si>
  <si>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</si>
  <si>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</si>
  <si>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</si>
  <si>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</si>
  <si>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</si>
  <si>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</si>
  <si>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</si>
  <si>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</si>
  <si>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</si>
  <si>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</si>
  <si>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</si>
  <si>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</si>
  <si>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</si>
  <si>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</si>
  <si>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</si>
  <si>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</si>
  <si>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</si>
  <si>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</si>
  <si>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</si>
  <si>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</si>
  <si>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</si>
  <si>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</si>
  <si>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</si>
  <si>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</si>
  <si>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</si>
  <si>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</si>
  <si>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</si>
  <si>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</si>
  <si>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</si>
  <si>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</si>
  <si>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</si>
  <si>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</si>
  <si>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</si>
  <si>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</si>
  <si>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</si>
  <si>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</si>
  <si>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</si>
  <si>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</si>
  <si>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</si>
  <si>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</si>
  <si>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</si>
  <si>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</si>
  <si>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</si>
  <si>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</si>
  <si>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</si>
  <si>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</si>
  <si>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</si>
  <si>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</si>
  <si>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</si>
  <si>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</si>
  <si>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</si>
  <si>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</si>
  <si>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</si>
  <si>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</si>
  <si>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</si>
  <si>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</si>
  <si>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</si>
  <si>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</si>
  <si>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</si>
  <si>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</si>
  <si>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</si>
  <si>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</si>
  <si>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</si>
  <si>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</si>
  <si>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</si>
  <si>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</si>
  <si>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</si>
  <si>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</si>
  <si>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</si>
  <si>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</si>
  <si>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</si>
  <si>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</si>
  <si>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</si>
  <si>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</si>
  <si>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</si>
  <si>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</si>
  <si>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</si>
  <si>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</si>
  <si>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</si>
  <si>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</si>
  <si>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</si>
  <si>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</si>
  <si>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</si>
  <si>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</si>
  <si>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</si>
  <si>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</si>
  <si>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</si>
  <si>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</si>
  <si>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</si>
  <si>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</si>
  <si>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</si>
  <si>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</si>
  <si>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</si>
  <si>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</si>
  <si>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</si>
  <si>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</si>
  <si>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</si>
  <si>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</si>
  <si>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</si>
  <si>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</si>
  <si>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</si>
  <si>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</si>
  <si>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</si>
  <si>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</si>
  <si>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</si>
  <si>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</si>
  <si>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</si>
  <si>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</si>
  <si>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</si>
  <si>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</si>
  <si>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</si>
  <si>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</si>
  <si>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</si>
  <si>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</si>
  <si>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</si>
  <si>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</si>
  <si>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</si>
  <si>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</si>
  <si>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</si>
  <si>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</si>
  <si>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</si>
  <si>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</si>
  <si>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</si>
  <si>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</si>
  <si>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</si>
  <si>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</si>
  <si>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</si>
  <si>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</si>
  <si>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</si>
  <si>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</si>
  <si>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</si>
  <si>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</si>
  <si>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</si>
  <si>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</si>
  <si>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</si>
  <si>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</si>
  <si>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</si>
  <si>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</si>
  <si>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</si>
  <si>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</si>
  <si>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</si>
  <si>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</si>
  <si>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</si>
  <si>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</si>
  <si>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</si>
  <si>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</si>
  <si>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</si>
  <si>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</si>
  <si>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</si>
  <si>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</si>
  <si>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</si>
  <si>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</si>
  <si>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</si>
  <si>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</si>
  <si>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</si>
  <si>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</si>
  <si>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</si>
  <si>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</si>
  <si>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</si>
  <si>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</si>
  <si>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</si>
  <si>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</si>
  <si>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</si>
  <si>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</si>
  <si>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</si>
  <si>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</si>
  <si>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</si>
  <si>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</si>
  <si>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</si>
  <si>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</si>
  <si>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</si>
  <si>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</si>
  <si>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</si>
  <si>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</si>
  <si>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</si>
  <si>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</si>
  <si>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</si>
  <si>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</si>
  <si>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</si>
  <si>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</si>
  <si>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</si>
  <si>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</si>
  <si>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</si>
  <si>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</si>
  <si>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</si>
  <si>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</si>
  <si>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</si>
  <si>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</si>
  <si>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</si>
  <si>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</si>
  <si>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</si>
  <si>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</si>
  <si>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</si>
  <si>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</si>
  <si>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</si>
  <si>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</si>
  <si>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</si>
  <si>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</si>
  <si>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</si>
  <si>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</si>
  <si>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</si>
  <si>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</si>
  <si>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</si>
  <si>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</si>
  <si>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</si>
  <si>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</si>
  <si>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</si>
  <si>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</si>
  <si>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</si>
  <si>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</si>
  <si>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</si>
  <si>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</si>
  <si>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</si>
  <si>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</si>
  <si>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</si>
  <si>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</si>
  <si>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</si>
  <si>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</si>
  <si>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</si>
  <si>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</si>
  <si>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</si>
  <si>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</si>
  <si>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</si>
  <si>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</si>
  <si>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</si>
  <si>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</si>
  <si>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</si>
  <si>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</si>
  <si>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</si>
  <si>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</si>
  <si>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</si>
  <si>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</si>
  <si>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</si>
  <si>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</si>
  <si>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</si>
  <si>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</si>
  <si>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</si>
  <si>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</si>
  <si>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</si>
  <si>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</si>
  <si>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</si>
  <si>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</si>
  <si>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</si>
  <si>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</si>
  <si>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</si>
  <si>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</si>
  <si>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</si>
  <si>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</si>
  <si>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</si>
  <si>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</si>
  <si>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</si>
  <si>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</si>
  <si>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</si>
  <si>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</si>
  <si>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</si>
  <si>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</si>
  <si>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</si>
  <si>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</si>
  <si>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</si>
  <si>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</si>
  <si>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</si>
  <si>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</si>
  <si>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</si>
  <si>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</si>
  <si>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</si>
  <si>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</si>
  <si>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</si>
  <si>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</si>
  <si>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</si>
  <si>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</si>
  <si>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</si>
  <si>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</si>
  <si>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</si>
  <si>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</si>
  <si>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</si>
  <si>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</si>
  <si>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</si>
  <si>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</si>
  <si>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</si>
  <si>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</si>
  <si>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</si>
  <si>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</si>
  <si>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</si>
  <si>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</si>
  <si>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</si>
  <si>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</si>
  <si>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</si>
  <si>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</si>
  <si>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</si>
  <si>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</si>
  <si>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</si>
  <si>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</si>
  <si>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</si>
  <si>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</si>
  <si>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</si>
  <si>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</si>
  <si>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</si>
  <si>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</si>
  <si>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</si>
  <si>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</si>
  <si>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</si>
  <si>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</si>
  <si>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</si>
  <si>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</si>
  <si>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</si>
  <si>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</si>
  <si>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</si>
  <si>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</si>
  <si>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</si>
  <si>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</si>
  <si>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</si>
  <si>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</si>
  <si>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</si>
  <si>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</si>
  <si>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</si>
  <si>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</si>
  <si>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</si>
  <si>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</si>
  <si>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</si>
  <si>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</si>
  <si>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</si>
  <si>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</si>
  <si>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</si>
  <si>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</si>
  <si>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</si>
  <si>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</si>
  <si>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</si>
  <si>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</si>
  <si>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</si>
  <si>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</si>
  <si>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</si>
  <si>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</si>
  <si>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</si>
  <si>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</si>
  <si>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</si>
  <si>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</si>
  <si>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</si>
  <si>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</si>
  <si>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</si>
  <si>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</si>
  <si>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</si>
  <si>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</si>
  <si>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</si>
  <si>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</si>
  <si>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</si>
  <si>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</si>
  <si>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</si>
  <si>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</si>
  <si>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</si>
  <si>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</si>
  <si>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</si>
  <si>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</si>
  <si>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</si>
  <si>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</si>
  <si>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</si>
  <si>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</si>
  <si>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</si>
  <si>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</si>
  <si>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</si>
  <si>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</si>
  <si>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</si>
  <si>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</si>
  <si>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</si>
  <si>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</si>
  <si>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</si>
  <si>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</si>
  <si>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</si>
  <si>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</si>
  <si>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</si>
  <si>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</si>
  <si>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</si>
  <si>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</si>
  <si>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</si>
  <si>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</si>
  <si>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</si>
  <si>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</si>
  <si>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</si>
  <si>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</si>
  <si>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</si>
  <si>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</si>
  <si>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</si>
  <si>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</si>
  <si>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</si>
  <si>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</si>
  <si>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</si>
  <si>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</si>
  <si>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</si>
  <si>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</si>
  <si>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</si>
  <si>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</si>
  <si>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</si>
  <si>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</si>
  <si>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</si>
  <si>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</si>
  <si>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</si>
  <si>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</si>
  <si>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</si>
  <si>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</si>
  <si>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</si>
  <si>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</si>
  <si>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</si>
  <si>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</si>
  <si>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</si>
  <si>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</si>
  <si>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</si>
  <si>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</si>
  <si>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</si>
  <si>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</si>
  <si>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</si>
  <si>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</si>
  <si>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</si>
  <si>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</si>
  <si>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</si>
  <si>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</si>
  <si>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</si>
  <si>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</si>
  <si>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</si>
  <si>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</si>
  <si>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</si>
  <si>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</si>
  <si>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</si>
  <si>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</si>
  <si>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</si>
  <si>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</si>
  <si>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</si>
  <si>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</si>
  <si>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</si>
  <si>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</si>
  <si>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</si>
  <si>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</si>
  <si>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</si>
  <si>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</si>
  <si>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</si>
  <si>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</si>
  <si>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</si>
  <si>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</si>
  <si>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</si>
  <si>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</si>
  <si>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</si>
  <si>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</si>
  <si>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</si>
  <si>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</si>
  <si>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</si>
  <si>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</si>
  <si>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</si>
  <si>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</si>
  <si>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</si>
  <si>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</si>
  <si>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</si>
  <si>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</si>
  <si>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</si>
  <si>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</si>
  <si>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</si>
  <si>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</si>
  <si>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</si>
  <si>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</si>
  <si>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</si>
  <si>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</si>
  <si>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</si>
  <si>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</si>
  <si>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</si>
  <si>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</si>
  <si>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</si>
  <si>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</si>
  <si>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</si>
  <si>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</si>
  <si>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</si>
  <si>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</si>
  <si>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</si>
  <si>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</si>
  <si>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</si>
  <si>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</si>
  <si>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</si>
  <si>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</si>
  <si>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</si>
  <si>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</si>
  <si>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</si>
  <si>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</si>
  <si>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</si>
  <si>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</si>
  <si>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</si>
  <si>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</si>
  <si>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</si>
  <si>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</si>
  <si>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</si>
  <si>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</si>
  <si>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</si>
  <si>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</si>
  <si>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</si>
  <si>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</si>
  <si>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</si>
  <si>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</si>
  <si>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</si>
  <si>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</si>
  <si>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</si>
  <si>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</si>
  <si>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</si>
  <si>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</si>
  <si>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</si>
  <si>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</si>
  <si>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</si>
  <si>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</si>
  <si>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</si>
  <si>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</si>
  <si>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</si>
  <si>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</si>
  <si>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</si>
  <si>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</si>
  <si>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</si>
  <si>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</si>
  <si>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</si>
  <si>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</si>
  <si>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</si>
  <si>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</si>
  <si>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</si>
  <si>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</si>
  <si>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</si>
  <si>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</si>
  <si>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</si>
  <si>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</si>
  <si>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</si>
  <si>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</si>
  <si>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</si>
  <si>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</si>
  <si>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</si>
  <si>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</si>
  <si>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</si>
  <si>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</si>
  <si>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</si>
  <si>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</si>
  <si>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</si>
  <si>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</si>
  <si>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</si>
  <si>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</si>
  <si>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</si>
  <si>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</si>
  <si>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</si>
  <si>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</si>
  <si>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</si>
  <si>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</si>
  <si>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</si>
  <si>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</si>
  <si>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</si>
  <si>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</si>
  <si>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</si>
  <si>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</si>
  <si>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</si>
  <si>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</si>
  <si>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</si>
  <si>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</si>
  <si>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</si>
  <si>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</si>
  <si>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</si>
  <si>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</si>
  <si>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</si>
  <si>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</si>
  <si>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</si>
  <si>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</si>
  <si>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</si>
  <si>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</si>
  <si>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</si>
  <si>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</si>
  <si>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</si>
  <si>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</si>
  <si>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</si>
  <si>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</si>
  <si>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</si>
  <si>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</si>
  <si>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</si>
  <si>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</si>
  <si>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</si>
  <si>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</si>
  <si>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</si>
  <si>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</si>
  <si>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</si>
  <si>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</si>
  <si>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</si>
  <si>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</si>
  <si>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</si>
  <si>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</si>
  <si>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</si>
  <si>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</si>
  <si>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</si>
  <si>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</si>
  <si>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</si>
  <si>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</si>
  <si>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</si>
  <si>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</si>
  <si>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</si>
  <si>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</si>
  <si>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</si>
  <si>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</si>
  <si>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</si>
  <si>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</si>
  <si>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</si>
  <si>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</si>
  <si>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</si>
  <si>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</si>
  <si>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</si>
  <si>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</si>
  <si>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</si>
  <si>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</si>
  <si>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</si>
  <si>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</si>
  <si>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</si>
  <si>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</si>
  <si>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</si>
  <si>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</si>
  <si>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</si>
  <si>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</si>
  <si>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</si>
  <si>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</si>
  <si>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</si>
  <si>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</si>
  <si>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</si>
  <si>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</si>
  <si>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</si>
  <si>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</si>
  <si>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</si>
  <si>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</si>
  <si>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</si>
  <si>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</si>
  <si>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</si>
  <si>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</si>
  <si>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</si>
  <si>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</si>
  <si>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</si>
  <si>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</si>
  <si>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</si>
  <si>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</si>
  <si>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</si>
  <si>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</si>
  <si>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</si>
  <si>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</si>
  <si>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</si>
  <si>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</si>
  <si>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</si>
  <si>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</si>
  <si>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</si>
  <si>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</si>
  <si>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</si>
  <si>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</si>
  <si>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</si>
  <si>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</si>
  <si>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</si>
  <si>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</si>
  <si>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</si>
  <si>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</si>
  <si>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</si>
  <si>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</si>
  <si>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</si>
  <si>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</si>
  <si>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</si>
  <si>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</si>
  <si>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</si>
  <si>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</si>
  <si>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</si>
  <si>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</si>
  <si>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</si>
  <si>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</si>
  <si>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</si>
  <si>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</si>
  <si>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</si>
  <si>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</si>
  <si>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</si>
  <si>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</si>
  <si>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</si>
  <si>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</si>
  <si>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</si>
  <si>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</si>
  <si>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</si>
  <si>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</si>
  <si>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</si>
  <si>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</si>
  <si>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</si>
  <si>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</si>
  <si>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</si>
  <si>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</si>
  <si>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</si>
  <si>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</si>
  <si>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</si>
  <si>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</si>
  <si>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</si>
  <si>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</si>
  <si>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</si>
  <si>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</si>
  <si>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</si>
  <si>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</si>
  <si>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</si>
  <si>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</si>
  <si>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</si>
  <si>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</si>
  <si>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</si>
  <si>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</si>
  <si>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</si>
  <si>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</si>
  <si>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</si>
  <si>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</si>
  <si>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</si>
  <si>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</si>
  <si>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</si>
  <si>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</si>
  <si>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</si>
  <si>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</si>
  <si>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</si>
  <si>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</si>
  <si>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</si>
  <si>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</si>
  <si>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</si>
  <si>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</si>
  <si>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</si>
  <si>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</si>
  <si>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</si>
  <si>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</si>
  <si>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</si>
  <si>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</si>
  <si>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</si>
  <si>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</si>
  <si>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</si>
  <si>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</si>
  <si>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</si>
  <si>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</si>
  <si>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</si>
  <si>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</si>
  <si>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</si>
  <si>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</si>
  <si>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</si>
  <si>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</si>
  <si>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</si>
  <si>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</si>
  <si>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</si>
  <si>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</si>
  <si>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</si>
  <si>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</si>
  <si>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</si>
  <si>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</si>
  <si>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</si>
  <si>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</si>
  <si>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</si>
  <si>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</si>
  <si>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</si>
  <si>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</si>
  <si>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</si>
  <si>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</si>
  <si>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</si>
  <si>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</si>
  <si>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</si>
  <si>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</si>
  <si>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</si>
  <si>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</si>
  <si>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</si>
  <si>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</si>
  <si>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</si>
  <si>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</si>
  <si>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</si>
  <si>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</si>
  <si>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</si>
  <si>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</si>
  <si>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</si>
  <si>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</si>
  <si>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</si>
  <si>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</si>
  <si>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</si>
  <si>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</si>
  <si>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</si>
  <si>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</si>
  <si>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</si>
  <si>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</si>
  <si>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</si>
  <si>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</si>
  <si>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</si>
  <si>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</si>
  <si>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</si>
  <si>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</si>
  <si>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</si>
  <si>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</si>
  <si>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</si>
  <si>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</si>
  <si>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</si>
  <si>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</si>
  <si>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</si>
  <si>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</si>
  <si>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</si>
  <si>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</si>
  <si>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</si>
  <si>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</si>
  <si>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</si>
  <si>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</si>
  <si>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</si>
  <si>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</si>
  <si>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</si>
  <si>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</si>
  <si>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</si>
  <si>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</si>
  <si>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</si>
  <si>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</si>
  <si>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</si>
  <si>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</si>
  <si>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</si>
  <si>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</si>
  <si>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</si>
  <si>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</si>
  <si>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</si>
  <si>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</si>
  <si>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</si>
  <si>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</si>
  <si>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</si>
  <si>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</si>
  <si>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</si>
  <si>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</si>
  <si>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</si>
  <si>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</si>
  <si>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</si>
  <si>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</si>
  <si>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</si>
  <si>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</si>
  <si>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</si>
  <si>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</si>
  <si>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</si>
  <si>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</si>
  <si>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</si>
  <si>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</si>
  <si>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</si>
  <si>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</si>
  <si>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</si>
  <si>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</si>
  <si>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</si>
  <si>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</si>
  <si>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</si>
  <si>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</si>
  <si>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</si>
  <si>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</si>
  <si>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</si>
  <si>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</si>
  <si>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</si>
  <si>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</si>
  <si>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</si>
  <si>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</si>
  <si>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</si>
  <si>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</si>
  <si>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</si>
  <si>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</si>
  <si>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</si>
  <si>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</si>
  <si>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</si>
  <si>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</si>
  <si>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</si>
  <si>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</si>
  <si>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</si>
  <si>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</si>
  <si>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</si>
  <si>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</si>
  <si>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</si>
  <si>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</si>
  <si>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</si>
  <si>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</si>
  <si>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</si>
  <si>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</si>
  <si>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</si>
  <si>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</si>
  <si>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</si>
  <si>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</si>
  <si>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</si>
  <si>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</si>
  <si>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</si>
  <si>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</si>
  <si>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</si>
  <si>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</si>
  <si>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</si>
  <si>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</si>
  <si>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</si>
  <si>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</si>
  <si>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</si>
  <si>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</si>
  <si>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</si>
  <si>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</si>
  <si>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</si>
  <si>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</si>
  <si>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</si>
  <si>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</si>
  <si>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</si>
  <si>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</si>
  <si>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</si>
  <si>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</si>
  <si>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</si>
  <si>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</si>
  <si>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</si>
  <si>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</si>
  <si>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</si>
  <si>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</si>
  <si>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</si>
  <si>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</si>
  <si>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</si>
  <si>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</si>
  <si>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</si>
  <si>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</si>
  <si>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</si>
  <si>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</si>
  <si>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</si>
  <si>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</si>
  <si>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</si>
  <si>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</si>
  <si>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</si>
  <si>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</si>
  <si>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</si>
  <si>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</si>
  <si>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</si>
  <si>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</si>
  <si>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</si>
  <si>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</si>
  <si>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</si>
  <si>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</si>
  <si>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</si>
  <si>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</si>
  <si>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</si>
  <si>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</si>
  <si>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</si>
  <si>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</si>
  <si>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</si>
  <si>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</si>
  <si>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</si>
  <si>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</si>
  <si>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</si>
  <si>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</si>
  <si>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</si>
  <si>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</si>
  <si>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</si>
  <si>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</si>
  <si>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</si>
  <si>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</si>
  <si>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</si>
  <si>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</si>
  <si>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</si>
  <si>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</si>
  <si>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</si>
  <si>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</si>
  <si>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</si>
  <si>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</si>
  <si>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</si>
  <si>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</si>
  <si>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</si>
  <si>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</si>
  <si>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</si>
  <si>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</si>
  <si>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</si>
  <si>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</si>
  <si>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</si>
  <si>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</si>
  <si>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</si>
  <si>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</si>
  <si>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</si>
  <si>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</si>
  <si>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</si>
  <si>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</si>
  <si>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</si>
  <si>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</si>
  <si>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</si>
  <si>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</si>
  <si>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</si>
  <si>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</si>
  <si>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</si>
  <si>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</si>
  <si>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</si>
  <si>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</si>
  <si>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</si>
  <si>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</si>
  <si>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</si>
  <si>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</si>
  <si>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</si>
  <si>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</si>
  <si>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</si>
  <si>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</si>
  <si>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</si>
  <si>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</si>
  <si>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</si>
  <si>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</si>
  <si>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</si>
  <si>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</si>
  <si>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</si>
  <si>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</si>
  <si>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</si>
  <si>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</si>
  <si>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</si>
  <si>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</si>
  <si>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</si>
  <si>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</si>
  <si>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</si>
  <si>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</si>
  <si>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</si>
  <si>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</si>
  <si>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</si>
  <si>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</si>
  <si>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</si>
  <si>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</si>
  <si>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</si>
  <si>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</si>
  <si>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</si>
  <si>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</si>
  <si>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</si>
  <si>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</si>
  <si>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</si>
  <si>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</si>
  <si>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</si>
  <si>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</si>
  <si>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</si>
  <si>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</si>
  <si>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</si>
  <si>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</si>
  <si>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</si>
  <si>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</si>
  <si>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</si>
  <si>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</si>
  <si>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</si>
  <si>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</si>
  <si>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</si>
  <si>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</si>
  <si>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</si>
  <si>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</si>
  <si>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</si>
  <si>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</si>
  <si>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</si>
  <si>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</si>
  <si>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</si>
  <si>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</si>
  <si>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</si>
  <si>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</si>
  <si>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</si>
  <si>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</si>
  <si>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</si>
  <si>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</si>
  <si>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</si>
  <si>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</si>
  <si>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</si>
  <si>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</si>
  <si>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</si>
  <si>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</si>
  <si>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</si>
  <si>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</si>
  <si>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</si>
  <si>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</si>
  <si>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</si>
  <si>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</si>
  <si>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</si>
  <si>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</si>
  <si>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</si>
  <si>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</si>
  <si>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</si>
  <si>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</si>
  <si>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</si>
  <si>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</si>
  <si>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</si>
  <si>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</si>
  <si>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</si>
  <si>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</si>
  <si>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</si>
  <si>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</si>
  <si>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</si>
  <si>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</si>
  <si>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</si>
  <si>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</si>
  <si>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</si>
  <si>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</si>
  <si>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</si>
  <si>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</si>
  <si>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</si>
  <si>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</si>
  <si>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</si>
  <si>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</si>
  <si>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</si>
  <si>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</si>
  <si>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</si>
  <si>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</si>
  <si>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</si>
  <si>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</si>
  <si>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</si>
  <si>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</si>
  <si>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</si>
  <si>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</si>
  <si>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</si>
  <si>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</si>
  <si>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</si>
  <si>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</si>
  <si>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</si>
  <si>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</si>
  <si>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</si>
  <si>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</si>
  <si>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</si>
  <si>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</si>
  <si>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</si>
  <si>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</si>
  <si>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</si>
  <si>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</si>
  <si>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</si>
  <si>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</si>
  <si>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</si>
  <si>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</si>
  <si>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</si>
  <si>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</si>
  <si>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</si>
  <si>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</si>
  <si>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</si>
  <si>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</si>
  <si>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</si>
  <si>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</si>
  <si>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</si>
  <si>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</si>
  <si>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</si>
  <si>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</si>
  <si>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</si>
  <si>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</si>
  <si>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</si>
  <si>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</si>
  <si>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</si>
  <si>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</si>
  <si>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</si>
  <si>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</si>
  <si>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</si>
  <si>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</si>
  <si>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</si>
  <si>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</si>
  <si>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</si>
  <si>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</si>
  <si>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</si>
  <si>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</si>
  <si>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</si>
  <si>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</si>
  <si>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</si>
  <si>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</si>
  <si>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</si>
  <si>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</si>
  <si>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</si>
  <si>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</si>
  <si>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</si>
  <si>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</si>
  <si>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</si>
  <si>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</si>
  <si>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</si>
  <si>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</si>
  <si>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</si>
  <si>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</si>
  <si>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</si>
  <si>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</si>
  <si>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</si>
  <si>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</si>
  <si>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</si>
  <si>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</si>
  <si>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</si>
  <si>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</si>
  <si>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</si>
  <si>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</si>
  <si>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</si>
  <si>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</si>
  <si>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</si>
  <si>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</si>
  <si>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</si>
  <si>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</si>
  <si>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</si>
  <si>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</si>
  <si>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</si>
  <si>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</si>
  <si>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</si>
  <si>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</si>
  <si>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</si>
  <si>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</si>
  <si>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</si>
  <si>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</si>
  <si>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</si>
  <si>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</si>
  <si>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</si>
  <si>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</si>
  <si>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</si>
  <si>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</si>
  <si>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</si>
  <si>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</si>
  <si>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</si>
  <si>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</si>
  <si>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</si>
  <si>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</si>
  <si>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</si>
  <si>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</si>
  <si>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</si>
  <si>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</si>
  <si>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</si>
  <si>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</si>
  <si>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</si>
  <si>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</si>
  <si>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</si>
  <si>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</si>
  <si>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</si>
  <si>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</si>
  <si>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</si>
  <si>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</si>
  <si>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</si>
  <si>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</si>
  <si>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</si>
  <si>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</si>
  <si>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</si>
  <si>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</si>
  <si>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</si>
  <si>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</si>
  <si>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</si>
  <si>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</si>
  <si>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</si>
  <si>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</si>
  <si>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</si>
  <si>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</si>
  <si>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</si>
  <si>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</si>
  <si>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</si>
  <si>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</si>
  <si>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</si>
  <si>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</si>
  <si>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</si>
  <si>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</si>
  <si>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</si>
  <si>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</si>
  <si>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</si>
  <si>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</si>
  <si>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</si>
  <si>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</si>
  <si>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</si>
  <si>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</si>
  <si>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</si>
  <si>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</si>
  <si>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</si>
  <si>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</si>
  <si>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</si>
  <si>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</si>
  <si>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</si>
  <si>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</si>
  <si>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</si>
  <si>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</si>
  <si>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</si>
  <si>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</si>
  <si>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</si>
  <si>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</si>
  <si>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</si>
  <si>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</si>
  <si>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</si>
  <si>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</si>
  <si>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</si>
  <si>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</si>
  <si>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</si>
  <si>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</si>
  <si>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</si>
  <si>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</si>
  <si>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</si>
  <si>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</si>
  <si>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</si>
  <si>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</si>
  <si>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</si>
  <si>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</si>
  <si>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</si>
  <si>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</si>
  <si>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</si>
  <si>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</si>
  <si>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</si>
  <si>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</si>
  <si>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</si>
  <si>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</si>
  <si>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</si>
  <si>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</si>
  <si>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</si>
  <si>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</si>
  <si>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</si>
  <si>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</si>
  <si>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</si>
  <si>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</si>
  <si>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</si>
  <si>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</si>
  <si>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</si>
  <si>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</si>
  <si>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</si>
  <si>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</si>
  <si>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</si>
  <si>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</si>
  <si>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</si>
  <si>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</si>
  <si>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</si>
  <si>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</si>
  <si>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</si>
  <si>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</si>
  <si>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</si>
  <si>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</si>
  <si>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</si>
  <si>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</si>
  <si>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</si>
  <si>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</si>
  <si>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</si>
  <si>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</si>
  <si>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</si>
  <si>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</si>
  <si>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</si>
  <si>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</si>
  <si>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</si>
  <si>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</si>
  <si>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</si>
  <si>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</si>
  <si>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</si>
  <si>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</si>
  <si>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</si>
  <si>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</si>
  <si>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</si>
  <si>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</si>
  <si>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</si>
  <si>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</si>
  <si>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</si>
  <si>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</si>
  <si>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</si>
  <si>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</si>
  <si>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</si>
  <si>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</si>
  <si>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</si>
  <si>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</si>
  <si>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</si>
  <si>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</si>
  <si>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</si>
  <si>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</si>
  <si>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</si>
  <si>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</si>
  <si>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</si>
  <si>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</si>
  <si>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</si>
  <si>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</si>
  <si>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</si>
  <si>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</si>
  <si>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</si>
  <si>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</si>
  <si>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</si>
  <si>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</si>
  <si>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</si>
  <si>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</si>
  <si>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</si>
  <si>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</si>
  <si>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</si>
  <si>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</si>
  <si>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</si>
  <si>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</si>
  <si>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</si>
  <si>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</si>
  <si>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</si>
  <si>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</si>
  <si>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</si>
  <si>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</si>
  <si>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</si>
  <si>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</si>
  <si>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</si>
  <si>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</si>
  <si>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</si>
  <si>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</si>
  <si>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</si>
  <si>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</si>
  <si>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</si>
  <si>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</si>
  <si>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</si>
  <si>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</si>
  <si>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</si>
  <si>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</si>
  <si>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</si>
  <si>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</si>
  <si>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</si>
  <si>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</si>
  <si>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</si>
  <si>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</si>
  <si>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</si>
  <si>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</si>
  <si>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</si>
  <si>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</si>
  <si>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</si>
  <si>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</si>
  <si>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</si>
  <si>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</si>
  <si>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</si>
  <si>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</si>
  <si>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</si>
  <si>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</si>
  <si>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</si>
  <si>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</si>
  <si>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</si>
  <si>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</si>
  <si>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</si>
  <si>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</si>
  <si>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</si>
  <si>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</si>
  <si>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</si>
  <si>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</si>
  <si>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</si>
  <si>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</si>
  <si>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</si>
  <si>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</si>
  <si>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</si>
  <si>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</si>
  <si>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</si>
  <si>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</si>
  <si>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</si>
  <si>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</si>
  <si>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</si>
  <si>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</si>
  <si>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</si>
  <si>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</si>
  <si>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</si>
  <si>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</si>
  <si>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</si>
  <si>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</si>
  <si>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</si>
  <si>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</si>
  <si>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</si>
  <si>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</si>
  <si>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</si>
  <si>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</si>
  <si>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</si>
  <si>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</si>
  <si>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</si>
  <si>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</si>
  <si>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</si>
  <si>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</si>
  <si>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</si>
  <si>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</si>
  <si>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</si>
  <si>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</si>
  <si>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</si>
  <si>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</si>
  <si>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</si>
  <si>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</si>
  <si>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</si>
  <si>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</si>
  <si>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</si>
  <si>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</si>
  <si>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</si>
  <si>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</si>
  <si>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</si>
  <si>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</si>
  <si>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</si>
  <si>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</si>
  <si>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</si>
  <si>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</si>
  <si>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</si>
  <si>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</si>
  <si>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</si>
  <si>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</si>
  <si>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</si>
  <si>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</si>
  <si>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</si>
  <si>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</si>
  <si>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</si>
  <si>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</si>
  <si>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</si>
  <si>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</si>
  <si>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</si>
  <si>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</si>
  <si>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</si>
  <si>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</si>
  <si>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</si>
  <si>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</si>
  <si>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</si>
  <si>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</si>
  <si>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</si>
  <si>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</si>
  <si>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</si>
  <si>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</si>
  <si>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</si>
  <si>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</si>
  <si>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</si>
  <si>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</si>
  <si>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</si>
  <si>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</si>
  <si>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</si>
  <si>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</si>
  <si>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</si>
  <si>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</si>
  <si>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</si>
  <si>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</si>
  <si>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</si>
  <si>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</si>
  <si>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</si>
  <si>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</si>
  <si>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</si>
  <si>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</si>
  <si>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</si>
  <si>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</si>
  <si>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</si>
  <si>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</si>
  <si>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</si>
  <si>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</si>
  <si>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</si>
  <si>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</si>
  <si>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</si>
  <si>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</si>
  <si>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</si>
  <si>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</si>
  <si>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</si>
  <si>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</si>
  <si>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</si>
  <si>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</si>
  <si>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</si>
  <si>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</si>
  <si>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</si>
  <si>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</si>
  <si>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</si>
  <si>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</si>
  <si>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</si>
  <si>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</si>
  <si>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</si>
  <si>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</si>
  <si>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</si>
  <si>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</si>
  <si>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</si>
  <si>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</si>
  <si>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</si>
  <si>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</si>
  <si>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</si>
  <si>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</si>
  <si>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</si>
  <si>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</si>
  <si>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</si>
  <si>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</si>
  <si>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</si>
  <si>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</si>
  <si>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</si>
  <si>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</si>
  <si>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</si>
  <si>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</si>
  <si>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</si>
  <si>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</si>
  <si>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</si>
  <si>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</si>
  <si>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</si>
  <si>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</si>
  <si>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</si>
  <si>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</si>
  <si>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</si>
  <si>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</si>
  <si>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</si>
  <si>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</si>
  <si>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</si>
  <si>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</si>
  <si>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</si>
  <si>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</si>
  <si>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</si>
  <si>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</si>
  <si>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</si>
  <si>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</si>
  <si>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</si>
  <si>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</si>
  <si>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</si>
  <si>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</si>
  <si>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</si>
  <si>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</si>
  <si>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</si>
  <si>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</si>
  <si>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</si>
  <si>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</si>
  <si>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</si>
  <si>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</si>
  <si>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</si>
  <si>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</si>
  <si>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</si>
  <si>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</si>
  <si>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</si>
  <si>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</si>
  <si>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</si>
  <si>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</si>
  <si>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</si>
  <si>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</si>
  <si>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</si>
  <si>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</si>
  <si>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</si>
  <si>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</si>
  <si>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</si>
  <si>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</si>
  <si>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</si>
  <si>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</si>
  <si>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</si>
  <si>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</si>
  <si>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</si>
  <si>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</si>
  <si>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</si>
  <si>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</si>
  <si>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</si>
  <si>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</si>
  <si>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</si>
  <si>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</si>
  <si>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</si>
  <si>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</si>
  <si>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</si>
  <si>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</si>
  <si>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</si>
  <si>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</si>
  <si>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</si>
  <si>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</si>
  <si>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</si>
  <si>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</si>
  <si>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</si>
  <si>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</si>
  <si>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</si>
  <si>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</si>
  <si>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</si>
  <si>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</si>
  <si>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</si>
  <si>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</si>
  <si>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</si>
  <si>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</si>
  <si>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</si>
  <si>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</si>
  <si>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</si>
  <si>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</si>
  <si>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</si>
  <si>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</si>
  <si>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</si>
  <si>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</si>
  <si>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</si>
  <si>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</si>
  <si>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</si>
  <si>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</si>
  <si>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</si>
  <si>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</si>
  <si>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</si>
  <si>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</si>
  <si>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</si>
  <si>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</si>
  <si>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</si>
  <si>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</si>
  <si>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</si>
  <si>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</si>
  <si>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</si>
  <si>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</si>
  <si>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</si>
  <si>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</si>
  <si>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</si>
  <si>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</si>
  <si>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</si>
  <si>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</si>
  <si>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</si>
  <si>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</si>
  <si>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</si>
  <si>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</si>
  <si>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</si>
  <si>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</si>
  <si>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</si>
  <si>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</si>
  <si>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</si>
  <si>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</si>
  <si>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</si>
  <si>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</si>
  <si>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</si>
  <si>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</si>
  <si>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</si>
  <si>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</si>
  <si>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</si>
  <si>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</si>
  <si>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</si>
  <si>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</si>
  <si>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</si>
  <si>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</si>
  <si>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</si>
  <si>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</si>
  <si>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</si>
  <si>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</si>
  <si>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</si>
  <si>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</si>
  <si>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</si>
  <si>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</si>
  <si>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</si>
  <si>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</si>
  <si>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</si>
  <si>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</si>
  <si>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</si>
  <si>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</si>
  <si>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</si>
  <si>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</si>
  <si>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</si>
  <si>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</si>
  <si>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</si>
  <si>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</si>
  <si>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</si>
  <si>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</si>
  <si>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</si>
  <si>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</si>
  <si>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</si>
  <si>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</si>
  <si>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</si>
  <si>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</si>
  <si>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</si>
  <si>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</si>
  <si>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</si>
  <si>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</si>
  <si>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</si>
  <si>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</si>
  <si>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</si>
  <si>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</si>
  <si>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</si>
  <si>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</si>
  <si>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</si>
  <si>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</si>
  <si>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</si>
  <si>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</si>
  <si>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</si>
  <si>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</si>
  <si>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</si>
  <si>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</si>
  <si>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</si>
  <si>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</si>
  <si>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</si>
  <si>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</si>
  <si>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</si>
  <si>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</si>
  <si>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</si>
  <si>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</si>
  <si>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</si>
  <si>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</si>
  <si>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</si>
  <si>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</si>
  <si>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</si>
  <si>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</si>
  <si>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</si>
  <si>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</si>
  <si>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</si>
  <si>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</si>
  <si>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</si>
  <si>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</si>
  <si>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</si>
  <si>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</si>
  <si>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</si>
  <si>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</si>
  <si>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</si>
  <si>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</si>
  <si>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</si>
  <si>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</si>
  <si>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</si>
  <si>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</si>
  <si>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</si>
  <si>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</si>
  <si>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</si>
  <si>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</si>
  <si>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</si>
  <si>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</si>
  <si>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</si>
  <si>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</si>
  <si>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</si>
  <si>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</si>
  <si>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</si>
  <si>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</si>
  <si>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</si>
  <si>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</si>
  <si>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</si>
  <si>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</si>
  <si>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</si>
  <si>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</si>
  <si>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</si>
  <si>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</si>
  <si>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</si>
  <si>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</si>
  <si>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</si>
  <si>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</si>
  <si>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</si>
  <si>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</si>
  <si>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</si>
  <si>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</si>
  <si>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</si>
  <si>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</si>
  <si>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</si>
  <si>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</si>
  <si>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</si>
  <si>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</si>
  <si>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</si>
  <si>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</si>
  <si>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</si>
  <si>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</si>
  <si>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</si>
  <si>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</si>
  <si>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</si>
  <si>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</si>
  <si>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</si>
  <si>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</si>
  <si>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</si>
  <si>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</si>
  <si>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</si>
  <si>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</si>
  <si>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</si>
  <si>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</si>
  <si>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</si>
  <si>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</si>
  <si>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</si>
  <si>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</si>
  <si>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</si>
  <si>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</si>
  <si>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</si>
  <si>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</si>
  <si>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</si>
  <si>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</si>
  <si>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</si>
  <si>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</si>
  <si>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</si>
  <si>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</si>
  <si>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</si>
  <si>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</si>
  <si>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</si>
  <si>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</si>
  <si>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</si>
  <si>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</si>
  <si>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</si>
  <si>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</si>
  <si>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</si>
  <si>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</si>
  <si>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</si>
  <si>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</si>
  <si>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</si>
  <si>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</si>
  <si>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</si>
  <si>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</si>
  <si>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</si>
  <si>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</si>
  <si>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</si>
  <si>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</si>
  <si>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</si>
  <si>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</si>
  <si>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</si>
  <si>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</si>
  <si>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</si>
  <si>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</si>
  <si>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</si>
  <si>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</si>
  <si>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</si>
  <si>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</si>
  <si>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</si>
  <si>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</si>
  <si>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</si>
  <si>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</si>
  <si>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</si>
  <si>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</si>
  <si>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</si>
  <si>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</si>
  <si>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</si>
  <si>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</si>
  <si>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</si>
  <si>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</si>
  <si>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</si>
  <si>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</si>
  <si>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</si>
  <si>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</si>
  <si>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</si>
  <si>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</si>
  <si>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</si>
  <si>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</si>
  <si>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</si>
  <si>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</si>
  <si>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</si>
  <si>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</si>
  <si>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</si>
  <si>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</si>
  <si>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</si>
  <si>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</si>
  <si>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</si>
  <si>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</si>
  <si>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</si>
  <si>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</si>
  <si>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</si>
  <si>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</si>
  <si>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</si>
  <si>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</si>
  <si>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</si>
  <si>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</si>
  <si>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</si>
  <si>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</si>
  <si>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</si>
  <si>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</si>
  <si>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</si>
  <si>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</si>
  <si>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</si>
  <si>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</si>
  <si>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</si>
  <si>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</si>
  <si>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</si>
  <si>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</si>
  <si>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</si>
  <si>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</si>
  <si>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</si>
  <si>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</si>
  <si>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</si>
  <si>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</si>
  <si>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</si>
  <si>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</si>
  <si>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</si>
  <si>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</si>
  <si>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</si>
  <si>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</si>
  <si>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</si>
  <si>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</si>
  <si>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</si>
  <si>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</si>
  <si>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</si>
  <si>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</si>
  <si>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</si>
  <si>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</si>
  <si>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</si>
  <si>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</si>
  <si>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</si>
  <si>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</si>
  <si>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</si>
  <si>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</si>
  <si>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</si>
  <si>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</si>
  <si>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</si>
  <si>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</si>
  <si>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</si>
  <si>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</si>
  <si>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</si>
  <si>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</si>
  <si>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</si>
  <si>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</si>
  <si>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</si>
  <si>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</si>
  <si>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</si>
  <si>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</si>
  <si>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</si>
  <si>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</si>
  <si>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</si>
  <si>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</si>
  <si>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</si>
  <si>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</si>
  <si>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</si>
  <si>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</si>
  <si>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</si>
  <si>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</si>
  <si>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</si>
  <si>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</si>
  <si>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</si>
  <si>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</si>
  <si>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</si>
  <si>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</si>
  <si>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</si>
  <si>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</si>
  <si>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</si>
  <si>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</si>
  <si>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</si>
  <si>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</si>
  <si>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</si>
  <si>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</si>
  <si>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</si>
  <si>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</si>
  <si>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</si>
  <si>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</si>
  <si>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</si>
  <si>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</si>
  <si>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</si>
  <si>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</si>
  <si>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</si>
  <si>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</si>
  <si>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</si>
  <si>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</si>
  <si>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</si>
  <si>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</si>
  <si>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</si>
  <si>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</si>
  <si>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</si>
  <si>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</si>
  <si>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</si>
  <si>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</si>
  <si>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</si>
  <si>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</si>
  <si>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</si>
  <si>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</si>
  <si>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</si>
  <si>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</si>
  <si>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</si>
  <si>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</si>
  <si>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</si>
  <si>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</si>
  <si>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</si>
  <si>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</si>
  <si>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</si>
  <si>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</si>
  <si>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</si>
  <si>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</si>
  <si>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</si>
  <si>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</si>
  <si>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</si>
  <si>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</si>
  <si>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</si>
  <si>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</si>
  <si>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</si>
  <si>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</si>
  <si>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</si>
  <si>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</si>
  <si>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</si>
  <si>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</si>
  <si>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</si>
  <si>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</si>
  <si>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</si>
  <si>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</si>
  <si>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</si>
  <si>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</si>
  <si>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</si>
  <si>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</si>
  <si>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</si>
  <si>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</si>
  <si>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</si>
  <si>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</si>
  <si>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</si>
  <si>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</si>
  <si>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</si>
  <si>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</si>
  <si>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</si>
  <si>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</si>
  <si>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</si>
  <si>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</si>
  <si>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</si>
  <si>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</si>
  <si>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</si>
  <si>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</si>
  <si>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</si>
  <si>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</si>
  <si>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</si>
  <si>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</si>
  <si>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</si>
  <si>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</si>
  <si>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</si>
  <si>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</si>
  <si>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</si>
  <si>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</si>
  <si>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</si>
  <si>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</si>
  <si>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</si>
  <si>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</si>
  <si>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</si>
  <si>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</si>
  <si>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</si>
  <si>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</si>
  <si>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</si>
  <si>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</si>
  <si>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</si>
  <si>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</si>
  <si>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</si>
  <si>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</si>
  <si>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</si>
  <si>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</si>
  <si>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</si>
  <si>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</si>
  <si>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</si>
  <si>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</si>
  <si>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</si>
  <si>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</si>
  <si>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</si>
  <si>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</si>
  <si>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</si>
  <si>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</si>
  <si>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</si>
  <si>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</si>
  <si>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</si>
  <si>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</si>
  <si>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</si>
  <si>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</si>
  <si>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</si>
  <si>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</si>
  <si>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</si>
  <si>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</si>
  <si>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</si>
  <si>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</si>
  <si>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</si>
  <si>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</si>
  <si>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</si>
  <si>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</si>
  <si>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</si>
  <si>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</si>
  <si>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</si>
  <si>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</si>
  <si>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</si>
  <si>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</si>
  <si>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</si>
  <si>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</si>
  <si>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</si>
  <si>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</si>
  <si>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</si>
  <si>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</si>
  <si>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</si>
  <si>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</si>
  <si>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</si>
  <si>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</si>
  <si>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</si>
  <si>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</si>
  <si>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</si>
  <si>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</si>
  <si>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</si>
  <si>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</si>
  <si>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</si>
  <si>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</si>
  <si>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</si>
  <si>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</si>
  <si>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</si>
  <si>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</si>
  <si>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</si>
  <si>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</si>
  <si>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</si>
  <si>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</si>
  <si>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</si>
  <si>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</si>
  <si>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</si>
  <si>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</si>
  <si>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</si>
  <si>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</si>
  <si>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</si>
  <si>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</si>
  <si>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</si>
  <si>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</si>
  <si>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</si>
  <si>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</si>
  <si>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</si>
  <si>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</si>
  <si>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</si>
  <si>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</si>
  <si>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</si>
  <si>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</si>
  <si>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</si>
  <si>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</si>
  <si>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</si>
  <si>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</si>
  <si>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</si>
  <si>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</si>
  <si>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</si>
  <si>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</si>
  <si>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</si>
  <si>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</si>
  <si>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</si>
  <si>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</si>
  <si>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</si>
  <si>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</si>
  <si>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</si>
  <si>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</si>
  <si>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</si>
  <si>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</si>
  <si>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</si>
  <si>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</si>
  <si>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</si>
  <si>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</si>
  <si>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</si>
  <si>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</si>
  <si>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</si>
  <si>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</si>
  <si>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</si>
  <si>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</si>
  <si>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</si>
  <si>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</si>
  <si>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</si>
  <si>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</si>
  <si>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</si>
  <si>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</si>
  <si>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</si>
  <si>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</si>
  <si>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</si>
  <si>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</si>
  <si>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</si>
  <si>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</si>
  <si>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</si>
  <si>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</si>
  <si>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</si>
  <si>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</si>
  <si>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</si>
  <si>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</si>
  <si>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</si>
  <si>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</si>
  <si>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</si>
  <si>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</si>
  <si>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</si>
  <si>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</si>
  <si>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</si>
  <si>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</si>
  <si>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</si>
  <si>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</si>
  <si>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</si>
  <si>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</si>
  <si>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</si>
  <si>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</si>
  <si>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</si>
  <si>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</si>
  <si>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</si>
  <si>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</si>
  <si>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</si>
  <si>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</si>
  <si>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</si>
  <si>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</si>
  <si>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</si>
  <si>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</si>
  <si>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</si>
  <si>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</si>
  <si>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</si>
  <si>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</si>
  <si>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</si>
  <si>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</si>
  <si>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</si>
  <si>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</si>
  <si>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</si>
  <si>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</si>
  <si>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</si>
  <si>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</si>
  <si>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</si>
  <si>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</si>
  <si>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</si>
  <si>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</si>
  <si>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</si>
  <si>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</si>
  <si>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</si>
  <si>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</si>
  <si>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</si>
  <si>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</si>
  <si>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</si>
  <si>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</si>
  <si>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</si>
  <si>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</si>
  <si>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</si>
  <si>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</si>
  <si>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</si>
  <si>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</si>
  <si>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</si>
  <si>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</si>
  <si>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</si>
  <si>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</si>
  <si>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</si>
  <si>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</si>
  <si>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</si>
  <si>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</si>
  <si>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</si>
  <si>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</si>
  <si>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</si>
  <si>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</si>
  <si>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</si>
  <si>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</si>
  <si>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</si>
  <si>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</si>
  <si>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</si>
  <si>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</si>
  <si>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</si>
  <si>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</si>
  <si>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</si>
  <si>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</si>
  <si>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</si>
  <si>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</si>
  <si>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</si>
  <si>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</si>
  <si>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</si>
  <si>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</si>
  <si>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</si>
  <si>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</si>
  <si>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</si>
  <si>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</si>
  <si>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</si>
  <si>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</si>
  <si>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</si>
  <si>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</si>
  <si>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</si>
  <si>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</si>
  <si>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</si>
  <si>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</si>
  <si>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</si>
  <si>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</si>
  <si>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</si>
  <si>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</si>
  <si>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</si>
  <si>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</si>
  <si>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</si>
  <si>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</si>
  <si>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</si>
  <si>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</si>
  <si>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</si>
  <si>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</si>
  <si>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</si>
  <si>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</si>
  <si>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</si>
  <si>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</si>
  <si>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</si>
  <si>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</si>
  <si>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</si>
  <si>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</si>
  <si>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</si>
  <si>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</si>
  <si>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</si>
  <si>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</si>
  <si>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</si>
  <si>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</si>
  <si>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</si>
  <si>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</si>
  <si>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</si>
  <si>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</si>
  <si>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</si>
  <si>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</si>
  <si>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</si>
  <si>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</si>
  <si>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</si>
  <si>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</si>
  <si>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</si>
  <si>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</si>
  <si>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</si>
  <si>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</si>
  <si>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</si>
  <si>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</si>
  <si>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</si>
  <si>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</si>
  <si>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</si>
  <si>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</si>
  <si>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</si>
  <si>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</si>
  <si>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</si>
  <si>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</si>
  <si>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</si>
  <si>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</si>
  <si>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</si>
  <si>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</si>
  <si>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</si>
  <si>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</si>
  <si>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</si>
  <si>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</si>
  <si>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</si>
  <si>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</si>
  <si>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</si>
  <si>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</si>
  <si>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</si>
  <si>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</si>
  <si>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</si>
  <si>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</si>
  <si>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</si>
  <si>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</si>
  <si>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</si>
  <si>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</si>
  <si>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</si>
  <si>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</si>
  <si>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</si>
  <si>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</si>
  <si>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</si>
  <si>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</si>
  <si>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</si>
  <si>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</si>
  <si>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</si>
  <si>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</si>
  <si>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</si>
  <si>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</si>
  <si>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</si>
  <si>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</si>
  <si>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</si>
  <si>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</si>
  <si>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</si>
  <si>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</si>
  <si>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</si>
  <si>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</si>
  <si>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</si>
  <si>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</si>
  <si>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</si>
  <si>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</si>
  <si>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</si>
  <si>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</si>
  <si>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</si>
  <si>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</si>
  <si>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</si>
  <si>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</si>
  <si>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</si>
  <si>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</si>
  <si>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</si>
  <si>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</si>
  <si>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</si>
  <si>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</si>
  <si>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</si>
  <si>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</si>
  <si>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</si>
  <si>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</si>
  <si>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</si>
  <si>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</si>
  <si>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</si>
  <si>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</si>
  <si>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</si>
  <si>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</si>
  <si>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</si>
  <si>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</si>
  <si>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</si>
  <si>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</si>
  <si>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</si>
  <si>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</si>
  <si>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</si>
  <si>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</si>
  <si>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</si>
  <si>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</si>
  <si>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</si>
  <si>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</si>
  <si>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</si>
  <si>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</si>
  <si>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</si>
  <si>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</si>
  <si>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</si>
  <si>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</si>
  <si>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</si>
  <si>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</si>
  <si>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</si>
  <si>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</si>
  <si>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</si>
  <si>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</si>
  <si>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</si>
  <si>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</si>
  <si>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</si>
  <si>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</si>
  <si>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</si>
  <si>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</si>
  <si>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</si>
  <si>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</si>
  <si>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</si>
  <si>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</si>
  <si>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</si>
  <si>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</si>
  <si>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</si>
  <si>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</si>
  <si>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</si>
  <si>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</si>
  <si>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</si>
  <si>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</si>
  <si>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</si>
  <si>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</si>
  <si>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</si>
  <si>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</si>
  <si>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</si>
  <si>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</si>
  <si>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</si>
  <si>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</si>
  <si>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</si>
  <si>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</si>
  <si>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</si>
  <si>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</si>
  <si>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</si>
  <si>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</si>
  <si>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</si>
  <si>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</si>
  <si>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</si>
  <si>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</si>
  <si>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</si>
  <si>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</si>
  <si>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</si>
  <si>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</si>
  <si>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</si>
  <si>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</si>
  <si>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</si>
  <si>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</si>
  <si>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</si>
  <si>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</si>
  <si>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</si>
  <si>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</si>
  <si>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</si>
  <si>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</si>
  <si>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</si>
  <si>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</si>
  <si>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</si>
  <si>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</si>
  <si>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</si>
  <si>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</si>
  <si>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</si>
  <si>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</si>
  <si>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</si>
  <si>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</si>
  <si>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</si>
  <si>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</si>
  <si>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</si>
  <si>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</si>
  <si>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</si>
  <si>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</si>
  <si>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</si>
  <si>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</si>
  <si>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</si>
  <si>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</si>
  <si>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</si>
  <si>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</si>
  <si>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</si>
  <si>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</si>
  <si>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</si>
  <si>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</si>
  <si>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</si>
  <si>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</si>
  <si>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</si>
  <si>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</si>
  <si>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</si>
  <si>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</si>
  <si>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</si>
  <si>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</si>
  <si>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</si>
  <si>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</si>
  <si>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</si>
  <si>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</si>
  <si>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</si>
  <si>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</si>
  <si>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</si>
  <si>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</si>
  <si>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</si>
  <si>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</si>
  <si>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</si>
  <si>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</si>
  <si>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</si>
  <si>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</si>
  <si>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</si>
  <si>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</si>
  <si>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</si>
  <si>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</si>
  <si>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</si>
  <si>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</si>
  <si>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</si>
  <si>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</si>
  <si>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</si>
  <si>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</si>
  <si>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</si>
  <si>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</si>
  <si>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</si>
  <si>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</si>
  <si>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</si>
  <si>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</si>
  <si>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</si>
  <si>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</si>
  <si>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</si>
  <si>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</si>
  <si>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</si>
  <si>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</si>
  <si>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</si>
  <si>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</si>
  <si>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</si>
  <si>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</si>
  <si>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</si>
  <si>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</si>
  <si>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</si>
  <si>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</si>
  <si>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</si>
  <si>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</si>
  <si>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</si>
  <si>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</si>
  <si>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</si>
  <si>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</si>
  <si>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</si>
  <si>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</si>
  <si>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</si>
  <si>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</si>
  <si>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</si>
  <si>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</si>
  <si>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</si>
  <si>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</si>
  <si>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</si>
  <si>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</si>
  <si>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</si>
  <si>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</si>
  <si>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</si>
  <si>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</si>
  <si>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</si>
  <si>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</si>
  <si>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</si>
  <si>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</si>
  <si>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</si>
  <si>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</si>
  <si>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</si>
  <si>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</si>
  <si>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</si>
  <si>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</si>
  <si>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</si>
  <si>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</si>
  <si>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</si>
  <si>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</si>
  <si>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</si>
  <si>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</si>
  <si>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</si>
  <si>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</si>
  <si>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</si>
  <si>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</si>
  <si>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</si>
  <si>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</si>
  <si>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</si>
  <si>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</si>
  <si>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</si>
  <si>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</si>
  <si>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</si>
  <si>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</si>
  <si>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</si>
  <si>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</si>
  <si>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</si>
  <si>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</si>
  <si>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</si>
  <si>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</si>
  <si>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</si>
  <si>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</si>
  <si>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</si>
  <si>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</si>
  <si>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</si>
  <si>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</si>
  <si>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</si>
  <si>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</si>
  <si>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</si>
  <si>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</si>
  <si>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</si>
  <si>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</si>
  <si>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</si>
  <si>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</si>
  <si>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</si>
  <si>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</si>
  <si>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</si>
  <si>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</si>
  <si>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</si>
  <si>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</si>
  <si>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</si>
  <si>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</si>
  <si>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</si>
  <si>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</si>
  <si>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</si>
  <si>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</si>
  <si>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</si>
  <si>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</si>
  <si>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</si>
  <si>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</si>
  <si>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</si>
  <si>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</si>
  <si>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</si>
  <si>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</si>
  <si>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</si>
  <si>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</si>
  <si>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</si>
  <si>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</si>
  <si>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</si>
  <si>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</si>
  <si>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</si>
  <si>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</si>
  <si>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</si>
  <si>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</si>
  <si>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</si>
  <si>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</si>
  <si>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</si>
  <si>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</si>
  <si>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</si>
  <si>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</si>
  <si>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</si>
  <si>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</si>
  <si>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</si>
  <si>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</si>
  <si>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</si>
  <si>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</si>
  <si>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</si>
  <si>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</si>
  <si>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</si>
  <si>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</si>
  <si>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</si>
  <si>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</si>
  <si>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</si>
  <si>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</si>
  <si>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</si>
  <si>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</si>
  <si>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</si>
  <si>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</si>
  <si>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</si>
  <si>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</si>
  <si>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</si>
  <si>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</si>
  <si>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</si>
  <si>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</si>
  <si>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</si>
  <si>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</si>
  <si>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</si>
  <si>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</si>
  <si>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</si>
  <si>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</si>
  <si>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</si>
  <si>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</si>
  <si>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</si>
  <si>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</si>
  <si>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</si>
  <si>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</si>
  <si>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</si>
  <si>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</si>
  <si>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</si>
  <si>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</si>
  <si>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</si>
  <si>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</si>
  <si>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</si>
  <si>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</si>
  <si>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</si>
  <si>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</si>
  <si>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</si>
  <si>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</si>
  <si>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</si>
  <si>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</si>
  <si>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</si>
  <si>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</si>
  <si>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</si>
  <si>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</si>
  <si>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</si>
  <si>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</si>
  <si>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</si>
  <si>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</si>
  <si>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</si>
  <si>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</si>
  <si>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</si>
  <si>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</si>
  <si>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</si>
  <si>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</si>
  <si>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</si>
  <si>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</si>
  <si>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</si>
  <si>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</si>
  <si>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</si>
  <si>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</si>
  <si>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</si>
  <si>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</si>
  <si>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</si>
  <si>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</si>
  <si>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</si>
  <si>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</si>
  <si>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</si>
  <si>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</si>
  <si>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</si>
  <si>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</si>
  <si>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</si>
  <si>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</si>
  <si>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</si>
  <si>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</si>
  <si>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</si>
  <si>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</si>
  <si>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</si>
  <si>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</si>
  <si>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</si>
  <si>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</si>
  <si>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</si>
  <si>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</si>
  <si>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</si>
  <si>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</si>
  <si>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</si>
  <si>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</si>
  <si>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</si>
  <si>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</si>
  <si>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</si>
  <si>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</si>
  <si>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</si>
  <si>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</si>
  <si>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</si>
  <si>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</si>
  <si>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</si>
  <si>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</si>
  <si>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</si>
  <si>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</si>
  <si>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</si>
  <si>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</si>
  <si>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</si>
  <si>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</si>
  <si>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</si>
  <si>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</si>
  <si>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</si>
  <si>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</si>
  <si>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</si>
  <si>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</si>
  <si>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</si>
  <si>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</si>
  <si>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</si>
  <si>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</si>
  <si>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</si>
  <si>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</si>
  <si>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</si>
  <si>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</si>
  <si>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</si>
  <si>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</si>
  <si>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</si>
  <si>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</si>
  <si>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</si>
  <si>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</si>
  <si>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</si>
  <si>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</si>
  <si>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</si>
  <si>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</si>
  <si>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</si>
  <si>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</si>
  <si>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</si>
  <si>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</si>
  <si>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</si>
  <si>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</si>
  <si>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</si>
  <si>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</si>
  <si>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</si>
  <si>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</si>
  <si>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</si>
  <si>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</si>
  <si>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</si>
  <si>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</si>
  <si>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</si>
  <si>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</si>
  <si>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</si>
  <si>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</si>
  <si>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</si>
  <si>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</si>
  <si>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</si>
  <si>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</si>
  <si>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</si>
  <si>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</si>
  <si>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</si>
  <si>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</si>
  <si>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</si>
  <si>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</si>
  <si>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</si>
  <si>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</si>
  <si>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</si>
  <si>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</si>
  <si>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</si>
  <si>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</si>
  <si>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</si>
  <si>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</si>
  <si>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</si>
  <si>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</si>
  <si>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</si>
  <si>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</si>
  <si>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</si>
  <si>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</si>
  <si>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</si>
  <si>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</si>
  <si>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</si>
  <si>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</si>
  <si>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</si>
  <si>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</si>
  <si>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</si>
  <si>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</si>
  <si>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</si>
  <si>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</si>
  <si>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</si>
  <si>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</si>
  <si>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</si>
  <si>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</si>
  <si>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</si>
  <si>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</si>
  <si>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</si>
  <si>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</si>
  <si>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</si>
  <si>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</si>
  <si>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</si>
  <si>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</si>
  <si>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</si>
  <si>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</si>
  <si>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</si>
  <si>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</si>
  <si>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</si>
  <si>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</si>
  <si>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</si>
  <si>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</si>
  <si>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</si>
  <si>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</si>
  <si>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</si>
  <si>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</si>
  <si>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</si>
  <si>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</si>
  <si>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</si>
  <si>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</si>
  <si>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</si>
  <si>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</si>
  <si>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</si>
  <si>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</si>
  <si>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</si>
  <si>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</si>
  <si>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</si>
  <si>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</si>
  <si>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</si>
  <si>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</si>
  <si>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</si>
  <si>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</si>
  <si>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</si>
  <si>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</si>
  <si>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</si>
  <si>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</si>
  <si>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</si>
  <si>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</si>
  <si>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</si>
  <si>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</si>
  <si>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</si>
  <si>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</si>
  <si>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</si>
  <si>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</si>
  <si>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</si>
  <si>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</si>
  <si>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</si>
  <si>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</si>
  <si>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</si>
  <si>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</si>
  <si>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</si>
  <si>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</si>
  <si>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</si>
  <si>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</si>
  <si>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</si>
  <si>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</si>
  <si>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</si>
  <si>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</si>
  <si>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</si>
  <si>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</si>
  <si>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</si>
  <si>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</si>
  <si>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</si>
  <si>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</si>
  <si>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</si>
  <si>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</si>
  <si>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</si>
  <si>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</si>
  <si>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</si>
  <si>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</si>
  <si>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</si>
  <si>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</si>
  <si>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</si>
  <si>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</si>
  <si>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</si>
  <si>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</si>
  <si>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</si>
  <si>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</si>
  <si>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</si>
  <si>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</si>
  <si>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</si>
  <si>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</si>
  <si>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</si>
  <si>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</si>
  <si>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</si>
  <si>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</si>
  <si>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</si>
  <si>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</si>
  <si>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</si>
  <si>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</si>
  <si>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</si>
  <si>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</si>
  <si>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</si>
  <si>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</si>
  <si>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</si>
  <si>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</si>
  <si>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</si>
  <si>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</si>
  <si>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</si>
  <si>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</si>
  <si>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</si>
  <si>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</si>
  <si>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</si>
  <si>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</si>
  <si>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</si>
  <si>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</si>
  <si>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</si>
  <si>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</si>
  <si>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</si>
  <si>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</si>
  <si>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</si>
  <si>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</si>
  <si>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</si>
  <si>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</si>
  <si>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</si>
  <si>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</si>
  <si>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</si>
  <si>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</si>
  <si>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</si>
  <si>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</si>
  <si>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</si>
  <si>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</si>
  <si>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</si>
  <si>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</si>
  <si>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</si>
  <si>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</si>
  <si>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</si>
  <si>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</si>
  <si>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</si>
  <si>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</si>
  <si>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</si>
  <si>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</si>
  <si>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</si>
  <si>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</si>
  <si>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</si>
  <si>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</si>
  <si>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</si>
  <si>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</si>
  <si>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</si>
  <si>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</si>
  <si>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</si>
  <si>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</si>
  <si>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</si>
  <si>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</si>
  <si>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</si>
  <si>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</si>
  <si>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</si>
  <si>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</si>
  <si>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</si>
  <si>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</si>
  <si>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</si>
  <si>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</si>
  <si>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</si>
  <si>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</si>
  <si>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</si>
  <si>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</si>
  <si>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</si>
  <si>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</si>
  <si>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</si>
  <si>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</si>
  <si>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</si>
  <si>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</si>
  <si>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</si>
  <si>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</si>
  <si>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</si>
  <si>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</si>
  <si>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</si>
  <si>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</si>
  <si>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</si>
  <si>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</si>
  <si>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</si>
  <si>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</si>
  <si>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</si>
  <si>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</si>
  <si>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</si>
  <si>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</si>
  <si>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</si>
  <si>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</si>
  <si>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</si>
  <si>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</si>
  <si>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</si>
  <si>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</si>
  <si>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</si>
  <si>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</si>
  <si>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</si>
  <si>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</si>
  <si>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</si>
  <si>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</si>
  <si>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</si>
  <si>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</si>
  <si>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</si>
  <si>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</si>
  <si>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</si>
  <si>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</si>
  <si>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</si>
  <si>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</si>
  <si>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</si>
  <si>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</si>
  <si>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</si>
  <si>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</si>
  <si>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</si>
  <si>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</si>
  <si>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</si>
  <si>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</si>
  <si>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</si>
  <si>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</si>
  <si>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</si>
  <si>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</si>
  <si>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</si>
  <si>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</si>
  <si>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</si>
  <si>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</si>
  <si>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</si>
  <si>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</si>
  <si>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</si>
  <si>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</si>
  <si>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</si>
  <si>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</si>
  <si>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</si>
  <si>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</si>
  <si>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</si>
  <si>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</si>
  <si>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</si>
  <si>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</si>
  <si>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</si>
  <si>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</si>
  <si>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</si>
  <si>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</si>
  <si>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</si>
  <si>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</si>
  <si>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</si>
  <si>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</si>
  <si>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</si>
  <si>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</si>
  <si>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</si>
  <si>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</si>
  <si>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</si>
  <si>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</si>
  <si>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</si>
  <si>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</si>
  <si>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</si>
  <si>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</si>
  <si>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</si>
  <si>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</si>
  <si>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</si>
  <si>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</si>
  <si>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</si>
  <si>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</si>
  <si>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</si>
  <si>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</si>
  <si>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</si>
  <si>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</si>
  <si>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</si>
  <si>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</si>
  <si>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</si>
  <si>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</si>
  <si>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</si>
  <si>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</si>
  <si>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</si>
  <si>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</si>
  <si>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</si>
  <si>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</si>
  <si>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</si>
  <si>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</si>
  <si>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</si>
  <si>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</si>
  <si>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</si>
  <si>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</si>
  <si>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</si>
  <si>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</si>
  <si>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</si>
  <si>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</si>
  <si>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</si>
  <si>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</si>
  <si>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</si>
  <si>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</si>
  <si>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</si>
  <si>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</si>
  <si>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</si>
  <si>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</si>
  <si>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</si>
  <si>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</si>
  <si>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</si>
  <si>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</si>
  <si>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</si>
  <si>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</si>
  <si>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</si>
  <si>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</si>
  <si>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</si>
  <si>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</si>
  <si>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</si>
  <si>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</si>
  <si>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</si>
  <si>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</si>
  <si>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</si>
  <si>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</si>
  <si>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</si>
  <si>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</si>
  <si>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</si>
  <si>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</si>
  <si>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</si>
  <si>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</si>
  <si>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</si>
  <si>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</si>
  <si>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</si>
  <si>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</si>
  <si>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</si>
  <si>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</si>
  <si>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</si>
  <si>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</si>
  <si>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</si>
  <si>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</si>
  <si>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</si>
  <si>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</si>
  <si>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</si>
  <si>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</si>
  <si>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</si>
  <si>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</si>
  <si>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</si>
  <si>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</si>
  <si>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</si>
  <si>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</si>
  <si>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</si>
  <si>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</si>
  <si>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</si>
  <si>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</si>
  <si>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</si>
  <si>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</si>
  <si>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</si>
  <si>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</si>
  <si>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</si>
  <si>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</si>
  <si>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</si>
  <si>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</si>
  <si>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</si>
  <si>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</si>
  <si>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</si>
  <si>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</si>
  <si>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</si>
  <si>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</si>
  <si>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</si>
  <si>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</si>
  <si>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</si>
  <si>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</si>
  <si>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</si>
  <si>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</si>
  <si>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</si>
  <si>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</si>
  <si>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</si>
  <si>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</si>
  <si>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</si>
  <si>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</si>
  <si>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</si>
  <si>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</si>
  <si>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</si>
  <si>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</si>
  <si>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</si>
  <si>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</si>
  <si>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</si>
  <si>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</si>
  <si>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</si>
  <si>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</si>
  <si>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</si>
  <si>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</si>
  <si>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</si>
  <si>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</si>
  <si>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</si>
  <si>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</si>
  <si>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</si>
  <si>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</si>
  <si>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</si>
  <si>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</si>
  <si>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</si>
  <si>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</si>
  <si>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</si>
  <si>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</si>
  <si>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</si>
  <si>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</si>
  <si>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</si>
  <si>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</si>
  <si>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</si>
  <si>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</si>
  <si>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</si>
  <si>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</si>
  <si>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</si>
  <si>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</si>
  <si>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</si>
  <si>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</si>
  <si>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</si>
  <si>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</si>
  <si>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</si>
  <si>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</si>
  <si>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</si>
  <si>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</si>
  <si>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</si>
  <si>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</si>
  <si>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</si>
  <si>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</si>
  <si>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</si>
  <si>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</si>
  <si>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</si>
  <si>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</si>
  <si>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</si>
  <si>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</si>
  <si>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</si>
  <si>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</si>
  <si>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</si>
  <si>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</si>
  <si>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</si>
  <si>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</si>
  <si>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</si>
  <si>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</si>
  <si>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</si>
  <si>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</si>
  <si>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</si>
  <si>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</si>
  <si>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</si>
  <si>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</si>
  <si>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</si>
  <si>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</si>
  <si>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</si>
  <si>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</si>
  <si>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</si>
  <si>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</si>
  <si>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</si>
  <si>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</si>
  <si>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</si>
  <si>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</si>
  <si>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</si>
  <si>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</si>
  <si>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</si>
  <si>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</si>
  <si>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</si>
  <si>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</si>
  <si>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</si>
  <si>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</si>
  <si>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</si>
  <si>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</si>
  <si>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</si>
  <si>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</si>
  <si>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</si>
  <si>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</si>
  <si>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</si>
  <si>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</si>
  <si>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</si>
  <si>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</si>
  <si>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</si>
  <si>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</si>
  <si>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</si>
  <si>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</si>
  <si>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</si>
  <si>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</si>
  <si>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</si>
  <si>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</si>
  <si>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</si>
  <si>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</si>
  <si>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</si>
  <si>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</si>
  <si>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</si>
  <si>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</si>
  <si>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</si>
  <si>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</si>
  <si>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</si>
  <si>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</si>
  <si>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</si>
  <si>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</si>
  <si>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</si>
  <si>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</si>
  <si>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</si>
  <si>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</si>
  <si>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</si>
  <si>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</si>
  <si>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</si>
  <si>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</si>
  <si>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</si>
  <si>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</si>
  <si>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</si>
  <si>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</si>
  <si>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</si>
  <si>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</si>
  <si>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</si>
  <si>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</si>
  <si>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</si>
  <si>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</si>
  <si>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</si>
  <si>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</si>
  <si>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</si>
  <si>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</si>
  <si>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</si>
  <si>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</si>
  <si>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</si>
  <si>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</si>
  <si>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</si>
  <si>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</si>
  <si>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</si>
  <si>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</si>
  <si>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</si>
  <si>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</si>
  <si>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</si>
  <si>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</si>
  <si>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</si>
  <si>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</si>
  <si>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</si>
  <si>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</si>
  <si>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</si>
  <si>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</si>
  <si>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</si>
  <si>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</si>
  <si>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</si>
  <si>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</si>
  <si>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</si>
  <si>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</si>
  <si>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</si>
  <si>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</si>
  <si>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</si>
  <si>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</si>
  <si>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</si>
  <si>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</si>
  <si>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</si>
  <si>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</si>
  <si>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</si>
  <si>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</si>
  <si>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</si>
  <si>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</si>
  <si>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</si>
  <si>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</si>
  <si>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</si>
  <si>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</si>
  <si>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</si>
  <si>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</si>
  <si>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</si>
  <si>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</si>
  <si>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</si>
  <si>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</si>
  <si>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</si>
  <si>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</si>
  <si>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</si>
  <si>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</si>
  <si>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</si>
  <si>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</si>
  <si>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</si>
  <si>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</si>
  <si>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</si>
  <si>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</si>
  <si>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</si>
  <si>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</si>
  <si>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</si>
  <si>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</si>
  <si>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</si>
  <si>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</si>
  <si>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</si>
  <si>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</si>
  <si>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</si>
  <si>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</si>
  <si>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</si>
  <si>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</si>
  <si>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</si>
  <si>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</si>
  <si>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</si>
  <si>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</si>
  <si>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</si>
  <si>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</si>
  <si>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</si>
  <si>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</si>
  <si>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</si>
  <si>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</si>
  <si>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</si>
  <si>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</si>
  <si>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</si>
  <si>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</si>
  <si>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</si>
  <si>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</si>
  <si>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</si>
  <si>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</si>
  <si>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</si>
  <si>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</si>
  <si>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</si>
  <si>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</si>
  <si>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</si>
  <si>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</si>
  <si>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</si>
  <si>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</si>
  <si>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</si>
  <si>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</si>
  <si>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</si>
  <si>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</si>
  <si>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</si>
  <si>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</si>
  <si>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</si>
  <si>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</si>
  <si>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</si>
  <si>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</si>
  <si>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</si>
  <si>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</si>
  <si>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</si>
  <si>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</si>
  <si>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</si>
  <si>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</si>
  <si>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</si>
  <si>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</si>
  <si>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</si>
  <si>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</si>
  <si>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</si>
  <si>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</si>
  <si>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</si>
  <si>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</si>
  <si>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</si>
  <si>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</si>
  <si>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</si>
  <si>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</si>
  <si>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</si>
  <si>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</si>
  <si>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</si>
  <si>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</si>
  <si>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</si>
  <si>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</si>
  <si>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</si>
  <si>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</si>
  <si>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</si>
  <si>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</si>
  <si>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</si>
  <si>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</si>
  <si>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</si>
  <si>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</si>
  <si>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</si>
  <si>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</si>
  <si>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</si>
  <si>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</si>
  <si>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</si>
  <si>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</si>
  <si>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</si>
  <si>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</si>
  <si>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</si>
  <si>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</si>
  <si>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</si>
  <si>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</si>
  <si>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</si>
  <si>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</si>
  <si>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</si>
  <si>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</si>
  <si>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</si>
  <si>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</si>
  <si>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</si>
  <si>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</si>
  <si>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</si>
  <si>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</si>
  <si>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</si>
  <si>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</si>
  <si>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</si>
  <si>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</si>
  <si>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</si>
  <si>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</si>
  <si>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</si>
  <si>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</si>
  <si>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</si>
  <si>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</si>
  <si>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</si>
  <si>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</si>
  <si>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</si>
  <si>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</si>
  <si>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</si>
  <si>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</si>
  <si>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</si>
  <si>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</si>
  <si>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</si>
  <si>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</si>
  <si>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</si>
  <si>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</si>
  <si>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</si>
  <si>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</si>
  <si>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</si>
  <si>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</si>
  <si>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</si>
  <si>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</si>
  <si>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</si>
  <si>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</si>
  <si>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</si>
  <si>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</si>
  <si>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</si>
  <si>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</si>
  <si>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</si>
  <si>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</si>
  <si>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</si>
  <si>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</si>
  <si>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</si>
  <si>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</si>
  <si>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</si>
  <si>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</si>
  <si>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</si>
  <si>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</si>
  <si>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</si>
  <si>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</si>
  <si>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</si>
  <si>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</si>
  <si>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</si>
  <si>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</si>
  <si>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</si>
  <si>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</si>
  <si>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</si>
  <si>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</si>
  <si>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</si>
  <si>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</si>
  <si>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</si>
  <si>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</si>
  <si>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</si>
  <si>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</si>
  <si>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</si>
  <si>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</si>
  <si>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</si>
  <si>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</si>
  <si>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</si>
  <si>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</si>
  <si>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</si>
  <si>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</si>
  <si>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</si>
  <si>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</si>
  <si>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</si>
  <si>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</si>
  <si>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</si>
  <si>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</si>
  <si>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</si>
  <si>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</si>
  <si>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</si>
  <si>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</si>
  <si>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</si>
  <si>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</si>
  <si>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</si>
  <si>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</si>
  <si>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</si>
  <si>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</si>
  <si>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</si>
  <si>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</si>
  <si>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</si>
  <si>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</si>
  <si>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</si>
  <si>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</si>
  <si>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</si>
  <si>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</si>
  <si>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</si>
  <si>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</si>
  <si>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</si>
  <si>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</si>
  <si>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</si>
  <si>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</si>
  <si>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</si>
  <si>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</si>
  <si>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</si>
  <si>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</si>
  <si>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</si>
  <si>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</si>
  <si>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</si>
  <si>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</si>
  <si>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</si>
  <si>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</si>
  <si>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</si>
  <si>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</si>
  <si>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</si>
  <si>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</si>
  <si>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</si>
  <si>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</si>
  <si>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</si>
  <si>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</si>
  <si>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</si>
  <si>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</si>
  <si>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</si>
  <si>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</si>
  <si>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</si>
  <si>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</si>
  <si>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</si>
  <si>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</si>
  <si>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</si>
  <si>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</si>
  <si>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</si>
  <si>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</si>
  <si>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</si>
  <si>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</si>
  <si>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</si>
  <si>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</si>
  <si>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</si>
  <si>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</si>
  <si>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</si>
  <si>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</si>
  <si>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</si>
  <si>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</si>
  <si>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</si>
  <si>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</si>
  <si>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</si>
  <si>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</si>
  <si>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</si>
  <si>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</si>
  <si>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</si>
  <si>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</si>
  <si>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</si>
  <si>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</si>
  <si>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</si>
  <si>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</si>
  <si>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</si>
  <si>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</si>
  <si>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</si>
  <si>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</si>
  <si>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</si>
  <si>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</si>
  <si>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</si>
  <si>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</si>
  <si>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</si>
  <si>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</si>
  <si>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</si>
  <si>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</si>
  <si>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</si>
  <si>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</si>
  <si>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</si>
  <si>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</si>
  <si>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</si>
  <si>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</si>
  <si>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</si>
  <si>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</si>
  <si>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</si>
  <si>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</si>
  <si>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</si>
  <si>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</si>
  <si>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</si>
  <si>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</si>
  <si>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</si>
  <si>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</si>
  <si>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</si>
  <si>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</si>
  <si>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</si>
  <si>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</si>
  <si>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</si>
  <si>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</si>
  <si>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</si>
  <si>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</si>
  <si>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</si>
  <si>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</si>
  <si>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</si>
  <si>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</si>
  <si>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</si>
  <si>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</si>
  <si>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</si>
  <si>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</si>
  <si>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</si>
  <si>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</si>
  <si>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</si>
  <si>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</si>
  <si>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</si>
  <si>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</si>
  <si>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</si>
  <si>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</si>
  <si>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</si>
  <si>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</si>
  <si>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</si>
  <si>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</si>
  <si>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</si>
  <si>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</si>
  <si>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</si>
  <si>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</si>
  <si>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</si>
  <si>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</si>
  <si>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</si>
  <si>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</si>
  <si>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</si>
  <si>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</si>
  <si>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</si>
  <si>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</si>
  <si>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</si>
  <si>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</si>
  <si>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</si>
  <si>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</si>
  <si>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</si>
  <si>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</si>
  <si>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</si>
  <si>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</si>
  <si>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</si>
  <si>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</si>
  <si>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</si>
  <si>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</si>
  <si>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</si>
  <si>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</si>
  <si>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</si>
  <si>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</si>
  <si>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</si>
  <si>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</si>
  <si>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</si>
  <si>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</si>
  <si>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</si>
  <si>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</si>
  <si>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</si>
  <si>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</si>
  <si>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</si>
  <si>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</si>
  <si>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</si>
  <si>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</si>
  <si>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</si>
  <si>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</si>
  <si>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</si>
  <si>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</si>
  <si>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</si>
  <si>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</si>
  <si>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</si>
  <si>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</si>
  <si>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</si>
  <si>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</si>
  <si>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</si>
  <si>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</si>
  <si>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</si>
  <si>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</si>
  <si>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</si>
  <si>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</si>
  <si>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</si>
  <si>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</si>
  <si>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</si>
  <si>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</si>
  <si>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</si>
  <si>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</si>
  <si>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</si>
  <si>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</si>
  <si>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</si>
  <si>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</si>
  <si>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</si>
  <si>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</si>
  <si>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</si>
  <si>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</si>
  <si>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</si>
  <si>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</si>
  <si>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</si>
  <si>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</si>
  <si>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</si>
  <si>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</si>
  <si>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</si>
  <si>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</si>
  <si>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</si>
  <si>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</si>
  <si>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</si>
  <si>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</si>
  <si>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</si>
  <si>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</si>
  <si>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</si>
  <si>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</si>
  <si>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</si>
  <si>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</si>
  <si>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</si>
  <si>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</si>
  <si>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</si>
  <si>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</si>
  <si>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</si>
  <si>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</si>
  <si>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</si>
  <si>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</si>
  <si>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</si>
  <si>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</si>
  <si>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</si>
  <si>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</si>
  <si>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</si>
  <si>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</si>
  <si>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</si>
  <si>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</si>
  <si>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</si>
  <si>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</si>
  <si>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</si>
  <si>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</si>
  <si>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</si>
  <si>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</si>
  <si>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</si>
  <si>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</si>
  <si>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</si>
  <si>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</si>
  <si>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</si>
  <si>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</si>
  <si>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</si>
  <si>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</si>
  <si>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</si>
  <si>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</si>
  <si>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</si>
  <si>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</si>
  <si>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</si>
  <si>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</si>
  <si>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</si>
  <si>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</si>
  <si>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</si>
  <si>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</si>
  <si>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</si>
  <si>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</si>
  <si>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</si>
  <si>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</si>
  <si>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</si>
  <si>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</si>
  <si>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</si>
  <si>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</si>
  <si>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</si>
  <si>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</si>
  <si>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</si>
  <si>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</si>
  <si>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</si>
  <si>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</si>
  <si>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</si>
  <si>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</si>
  <si>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</si>
  <si>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</si>
  <si>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</si>
  <si>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</si>
  <si>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</si>
  <si>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</si>
  <si>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</si>
  <si>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</si>
  <si>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</si>
  <si>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</si>
  <si>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</si>
  <si>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</si>
  <si>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</si>
  <si>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</si>
  <si>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</si>
  <si>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</si>
  <si>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</si>
  <si>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</si>
  <si>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</si>
  <si>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</si>
  <si>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</si>
  <si>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</si>
  <si>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</si>
  <si>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</si>
  <si>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</si>
  <si>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</si>
  <si>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</si>
  <si>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</si>
  <si>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</si>
  <si>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</si>
  <si>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</si>
  <si>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</si>
  <si>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</si>
  <si>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</si>
  <si>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</si>
  <si>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</si>
  <si>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</si>
  <si>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</si>
  <si>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</si>
  <si>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</si>
  <si>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</si>
  <si>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</si>
  <si>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</si>
  <si>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</si>
  <si>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</si>
  <si>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</si>
  <si>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</si>
  <si>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</si>
  <si>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</si>
  <si>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</si>
  <si>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</si>
  <si>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</si>
  <si>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</si>
  <si>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</si>
  <si>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</si>
  <si>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</si>
  <si>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</si>
  <si>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</si>
  <si>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</si>
  <si>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</si>
  <si>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</si>
  <si>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</si>
  <si>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</si>
  <si>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</si>
  <si>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</si>
  <si>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</si>
  <si>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</si>
  <si>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</si>
  <si>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</si>
  <si>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</si>
  <si>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</si>
  <si>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</si>
  <si>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</si>
  <si>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</si>
  <si>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</si>
  <si>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</si>
  <si>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</si>
  <si>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</si>
  <si>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</si>
  <si>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</si>
  <si>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</si>
  <si>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</si>
  <si>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</si>
  <si>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</si>
  <si>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</si>
  <si>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</si>
  <si>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</si>
  <si>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</si>
  <si>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</si>
  <si>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</si>
  <si>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</si>
  <si>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</si>
  <si>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</si>
  <si>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</si>
  <si>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</si>
  <si>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</si>
  <si>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</si>
  <si>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</si>
  <si>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</si>
  <si>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</si>
  <si>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</si>
  <si>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</si>
  <si>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</si>
  <si>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</si>
  <si>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</si>
  <si>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</si>
  <si>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</si>
  <si>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</si>
  <si>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</si>
  <si>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</si>
  <si>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</si>
  <si>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</si>
  <si>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</si>
  <si>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</si>
  <si>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</si>
  <si>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</si>
  <si>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</si>
  <si>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</si>
  <si>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</si>
  <si>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</si>
  <si>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</si>
  <si>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</si>
  <si>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</si>
  <si>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</si>
  <si>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</si>
  <si>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</si>
  <si>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</si>
  <si>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</si>
  <si>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</si>
  <si>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</si>
  <si>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</si>
  <si>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</si>
  <si>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</si>
  <si>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</si>
  <si>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</si>
  <si>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</si>
  <si>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</si>
  <si>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</si>
  <si>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</si>
  <si>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</si>
  <si>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</si>
  <si>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</si>
  <si>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</si>
  <si>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</si>
  <si>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</si>
  <si>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</si>
  <si>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</si>
  <si>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</si>
  <si>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</si>
  <si>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</si>
  <si>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</si>
  <si>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</si>
  <si>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</si>
  <si>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</si>
  <si>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</si>
  <si>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</si>
  <si>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</si>
  <si>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</si>
  <si>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</si>
  <si>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</si>
  <si>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</si>
  <si>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</si>
  <si>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</si>
  <si>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</si>
  <si>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</si>
  <si>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</si>
  <si>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</si>
  <si>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</si>
  <si>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</si>
  <si>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</si>
  <si>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</si>
  <si>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</si>
  <si>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</si>
  <si>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</si>
  <si>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</si>
  <si>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</si>
  <si>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</si>
  <si>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</si>
  <si>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</si>
  <si>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</si>
  <si>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</si>
  <si>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</si>
  <si>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</si>
  <si>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</si>
  <si>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</si>
  <si>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</si>
  <si>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</si>
  <si>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</si>
  <si>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</si>
  <si>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</si>
  <si>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</si>
  <si>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</si>
  <si>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</si>
  <si>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</si>
  <si>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</si>
  <si>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</si>
  <si>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</si>
  <si>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</si>
  <si>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</si>
  <si>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</si>
  <si>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</si>
  <si>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</si>
  <si>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</si>
  <si>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</si>
  <si>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</si>
  <si>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</si>
  <si>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</si>
  <si>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</si>
  <si>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</si>
  <si>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</si>
  <si>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</si>
  <si>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</si>
  <si>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</si>
  <si>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</si>
  <si>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</si>
  <si>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</si>
  <si>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</si>
  <si>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</si>
  <si>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</si>
  <si>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</si>
  <si>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</si>
  <si>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</si>
  <si>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</si>
  <si>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</si>
  <si>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</si>
  <si>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</si>
  <si>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</si>
  <si>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</si>
  <si>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</si>
  <si>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</si>
  <si>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</si>
  <si>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</si>
  <si>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</si>
  <si>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</si>
  <si>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</si>
  <si>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</si>
  <si>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</si>
  <si>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</si>
  <si>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</si>
  <si>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</si>
  <si>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</si>
  <si>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</si>
  <si>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</si>
  <si>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</si>
  <si>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</si>
  <si>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</si>
  <si>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</si>
  <si>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</si>
  <si>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</si>
  <si>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</si>
  <si>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</si>
  <si>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</si>
  <si>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</si>
  <si>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</si>
  <si>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</si>
  <si>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</si>
  <si>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</si>
  <si>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</si>
  <si>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</si>
  <si>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</si>
  <si>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</si>
  <si>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</si>
  <si>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</si>
  <si>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</si>
  <si>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</si>
  <si>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</si>
  <si>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</si>
  <si>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</si>
  <si>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</si>
  <si>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</si>
  <si>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</si>
  <si>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</si>
  <si>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</si>
  <si>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</si>
  <si>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</si>
  <si>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</si>
  <si>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</si>
  <si>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</si>
  <si>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</si>
  <si>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</si>
  <si>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</si>
  <si>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</si>
  <si>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</si>
  <si>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</si>
  <si>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</si>
  <si>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</si>
  <si>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</si>
  <si>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</si>
  <si>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</si>
  <si>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</si>
  <si>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</si>
  <si>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</si>
  <si>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</si>
  <si>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</si>
  <si>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</si>
  <si>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</si>
  <si>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</si>
  <si>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</si>
  <si>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</si>
  <si>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</si>
  <si>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</si>
  <si>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</si>
  <si>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</si>
  <si>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</si>
  <si>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</si>
  <si>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</si>
  <si>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</si>
  <si>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</si>
  <si>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</si>
  <si>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</si>
  <si>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</si>
  <si>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</si>
  <si>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</si>
  <si>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</si>
  <si>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</si>
  <si>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</si>
  <si>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</si>
  <si>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</si>
  <si>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</si>
  <si>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</si>
  <si>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</si>
  <si>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</si>
  <si>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</si>
  <si>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</si>
  <si>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</si>
  <si>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</si>
  <si>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</si>
  <si>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</si>
  <si>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</si>
  <si>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</si>
  <si>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</si>
  <si>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</si>
  <si>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</si>
  <si>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</si>
  <si>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</si>
  <si>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</si>
  <si>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</si>
  <si>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</si>
  <si>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</si>
  <si>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</si>
  <si>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</si>
  <si>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</si>
  <si>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</si>
  <si>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</si>
  <si>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</si>
  <si>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</si>
  <si>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</si>
  <si>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</si>
  <si>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</si>
  <si>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</si>
  <si>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</si>
  <si>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</si>
  <si>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</si>
  <si>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</si>
  <si>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</si>
  <si>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</si>
  <si>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</si>
  <si>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</si>
  <si>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</si>
  <si>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</si>
  <si>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</si>
  <si>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</si>
  <si>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</si>
  <si>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</si>
  <si>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</si>
  <si>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</si>
  <si>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</si>
  <si>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</si>
  <si>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</si>
  <si>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</si>
  <si>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</si>
  <si>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</si>
  <si>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</si>
  <si>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</si>
  <si>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</si>
  <si>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</si>
  <si>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</si>
  <si>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</si>
  <si>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</si>
  <si>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</si>
  <si>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</si>
  <si>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</si>
  <si>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</si>
  <si>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</si>
  <si>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</si>
  <si>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</si>
  <si>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</si>
  <si>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</si>
  <si>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</si>
  <si>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</si>
  <si>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</si>
  <si>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</si>
  <si>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</si>
  <si>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</si>
  <si>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</si>
  <si>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</si>
  <si>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</si>
  <si>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</si>
  <si>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</si>
  <si>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</si>
  <si>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</si>
  <si>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</si>
  <si>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</si>
  <si>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</si>
  <si>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</si>
  <si>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</si>
  <si>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</si>
  <si>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</si>
  <si>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</si>
  <si>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</si>
  <si>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</si>
  <si>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</si>
  <si>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</si>
  <si>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</si>
  <si>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</si>
  <si>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</si>
  <si>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</si>
  <si>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</si>
  <si>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</si>
  <si>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</si>
  <si>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</si>
  <si>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</si>
  <si>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</si>
  <si>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</si>
  <si>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</si>
  <si>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</si>
  <si>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</si>
  <si>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</si>
  <si>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</si>
  <si>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</si>
  <si>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</si>
  <si>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</si>
  <si>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</si>
  <si>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</si>
  <si>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</si>
  <si>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</si>
  <si>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</si>
  <si>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</si>
  <si>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</si>
  <si>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</si>
  <si>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</si>
  <si>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</si>
  <si>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</si>
  <si>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</si>
  <si>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</si>
  <si>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</si>
  <si>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</si>
  <si>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</si>
  <si>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</si>
  <si>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</si>
  <si>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</si>
  <si>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</si>
  <si>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</si>
  <si>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</si>
  <si>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</si>
  <si>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</si>
  <si>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</si>
  <si>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</si>
  <si>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</si>
  <si>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</si>
  <si>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</si>
  <si>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</si>
  <si>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</si>
  <si>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</si>
  <si>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</si>
  <si>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</si>
  <si>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</si>
  <si>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</si>
  <si>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</si>
  <si>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</si>
  <si>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</si>
  <si>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</si>
  <si>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</si>
  <si>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</si>
  <si>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</si>
  <si>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</si>
  <si>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</si>
  <si>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</si>
  <si>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</si>
  <si>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</si>
  <si>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</si>
  <si>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</si>
  <si>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</si>
  <si>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</si>
  <si>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</si>
  <si>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</si>
  <si>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</si>
  <si>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</si>
  <si>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</si>
  <si>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</si>
  <si>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</si>
  <si>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</si>
  <si>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</si>
  <si>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</si>
  <si>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</si>
  <si>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</si>
  <si>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</si>
  <si>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</si>
  <si>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</si>
  <si>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</si>
  <si>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</si>
  <si>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</si>
  <si>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</si>
  <si>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</si>
  <si>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</si>
  <si>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</si>
  <si>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</si>
  <si>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</si>
  <si>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</si>
  <si>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</si>
  <si>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</si>
  <si>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</si>
  <si>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</si>
  <si>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</si>
  <si>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</si>
  <si>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</si>
  <si>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</si>
  <si>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</si>
  <si>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</si>
  <si>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</si>
  <si>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</si>
  <si>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</si>
  <si>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</si>
  <si>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</si>
  <si>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</si>
  <si>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</si>
  <si>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</si>
  <si>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</si>
  <si>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</si>
  <si>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</si>
  <si>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</si>
  <si>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</si>
  <si>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</si>
  <si>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</si>
  <si>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</si>
  <si>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</si>
  <si>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</si>
  <si>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</si>
  <si>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</si>
  <si>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</si>
  <si>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</si>
  <si>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</si>
  <si>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</si>
  <si>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</si>
  <si>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</si>
  <si>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</si>
  <si>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</si>
  <si>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</si>
  <si>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</si>
  <si>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</si>
  <si>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</si>
  <si>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</si>
  <si>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</si>
  <si>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</si>
  <si>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</si>
  <si>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</si>
  <si>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</si>
  <si>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</si>
  <si>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</si>
  <si>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</si>
  <si>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</si>
  <si>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</si>
  <si>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</si>
  <si>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</si>
  <si>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</si>
  <si>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</si>
  <si>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</si>
  <si>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</si>
  <si>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</si>
  <si>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</si>
  <si>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</si>
  <si>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</si>
  <si>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</si>
  <si>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</si>
  <si>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</si>
  <si>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</si>
  <si>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</si>
  <si>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</si>
  <si>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</si>
  <si>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</si>
  <si>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</si>
  <si>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</si>
  <si>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</si>
  <si>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</si>
  <si>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</si>
  <si>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</si>
  <si>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</si>
  <si>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</si>
  <si>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</si>
  <si>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</si>
  <si>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</si>
  <si>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</si>
  <si>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</si>
  <si>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</si>
  <si>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</si>
  <si>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</si>
  <si>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</si>
  <si>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</si>
  <si>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</si>
  <si>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</si>
  <si>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</si>
  <si>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</si>
  <si>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</si>
  <si>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</si>
  <si>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</si>
  <si>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</si>
  <si>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</si>
  <si>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</si>
  <si>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</si>
  <si>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</si>
  <si>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</si>
  <si>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</si>
  <si>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</si>
  <si>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</si>
  <si>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</si>
  <si>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</si>
  <si>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</si>
  <si>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</si>
  <si>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</si>
  <si>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</si>
  <si>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</si>
  <si>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</si>
  <si>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</si>
  <si>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</si>
  <si>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</si>
  <si>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</si>
  <si>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</si>
  <si>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</si>
  <si>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</si>
  <si>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</si>
  <si>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</si>
  <si>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</si>
  <si>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</si>
  <si>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</si>
  <si>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</si>
  <si>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</si>
  <si>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</si>
  <si>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</si>
  <si>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</si>
  <si>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</si>
  <si>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</si>
  <si>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</si>
  <si>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</si>
  <si>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</si>
  <si>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</si>
  <si>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</si>
  <si>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</si>
  <si>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</si>
  <si>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</si>
  <si>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</si>
  <si>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</si>
  <si>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</si>
  <si>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</si>
  <si>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</si>
  <si>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</si>
  <si>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</si>
  <si>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</si>
  <si>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</si>
  <si>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</si>
  <si>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</si>
  <si>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</si>
  <si>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</si>
  <si>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</si>
  <si>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</si>
  <si>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</si>
  <si>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</si>
  <si>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</si>
  <si>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</si>
  <si>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</si>
  <si>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</si>
  <si>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</si>
  <si>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</si>
  <si>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</si>
  <si>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</si>
  <si>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</si>
  <si>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</si>
  <si>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</si>
  <si>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</si>
  <si>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</si>
  <si>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</si>
  <si>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</si>
  <si>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</si>
  <si>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</si>
  <si>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</si>
  <si>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</si>
  <si>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</si>
  <si>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</si>
  <si>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</si>
  <si>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</si>
  <si>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</si>
  <si>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</si>
  <si>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</si>
  <si>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</si>
  <si>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</si>
  <si>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</si>
  <si>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</si>
  <si>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</si>
  <si>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</si>
  <si>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</si>
  <si>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</si>
  <si>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</si>
  <si>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</si>
  <si>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</si>
  <si>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</si>
  <si>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</si>
  <si>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</si>
  <si>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</si>
  <si>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</si>
  <si>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</si>
  <si>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</si>
  <si>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</si>
  <si>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</si>
  <si>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</si>
  <si>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</si>
  <si>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</si>
  <si>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</si>
  <si>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</si>
  <si>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</si>
  <si>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</si>
  <si>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</si>
  <si>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</si>
  <si>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</si>
  <si>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</si>
  <si>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</si>
  <si>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</si>
  <si>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</si>
  <si>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</si>
  <si>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</si>
  <si>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</si>
  <si>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</si>
  <si>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</si>
  <si>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</si>
  <si>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</si>
  <si>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</si>
  <si>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</si>
  <si>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</si>
  <si>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</si>
  <si>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</si>
  <si>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</si>
  <si>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</si>
  <si>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</si>
  <si>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</si>
  <si>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</si>
  <si>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</si>
  <si>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</si>
  <si>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</si>
  <si>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</si>
  <si>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</si>
  <si>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</si>
  <si>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</si>
  <si>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</si>
  <si>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</si>
  <si>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</si>
  <si>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</si>
  <si>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</si>
  <si>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</si>
  <si>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</si>
  <si>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</si>
  <si>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</si>
  <si>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</si>
  <si>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</si>
  <si>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</si>
  <si>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</si>
  <si>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</si>
  <si>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</si>
  <si>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</si>
  <si>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</si>
  <si>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</si>
  <si>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</si>
  <si>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</si>
  <si>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</si>
  <si>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</si>
  <si>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</si>
  <si>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</si>
  <si>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</si>
  <si>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</si>
  <si>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</si>
  <si>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</si>
  <si>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</si>
  <si>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</si>
  <si>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</si>
  <si>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</si>
  <si>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</si>
  <si>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</si>
  <si>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</si>
  <si>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</si>
  <si>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</si>
  <si>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</si>
  <si>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</si>
  <si>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</si>
  <si>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</si>
  <si>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</si>
  <si>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</si>
  <si>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</si>
  <si>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</si>
  <si>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</si>
  <si>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</si>
  <si>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</si>
  <si>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</si>
  <si>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</si>
  <si>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</si>
  <si>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</si>
  <si>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</si>
  <si>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</si>
  <si>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</si>
  <si>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</si>
  <si>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</si>
  <si>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</si>
  <si>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</si>
  <si>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</si>
  <si>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</si>
  <si>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</si>
  <si>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</si>
  <si>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</si>
  <si>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</si>
  <si>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</si>
  <si>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</si>
  <si>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</si>
  <si>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</si>
  <si>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</si>
  <si>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</si>
  <si>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</si>
  <si>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</si>
  <si>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</si>
  <si>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</si>
  <si>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</si>
  <si>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</si>
  <si>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</si>
  <si>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</si>
  <si>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</si>
  <si>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</si>
  <si>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</si>
  <si>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</si>
  <si>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</si>
  <si>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</si>
  <si>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</si>
  <si>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</si>
  <si>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</si>
  <si>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</si>
  <si>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</si>
  <si>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</si>
  <si>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</si>
  <si>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</si>
  <si>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</si>
  <si>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</si>
  <si>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</si>
  <si>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</si>
  <si>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</si>
  <si>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</si>
  <si>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</si>
  <si>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</si>
  <si>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</si>
  <si>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</si>
  <si>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</si>
  <si>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</si>
  <si>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</si>
  <si>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</si>
  <si>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</si>
  <si>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</si>
  <si>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</si>
  <si>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</si>
  <si>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</si>
  <si>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</si>
  <si>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</si>
  <si>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</si>
  <si>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</si>
  <si>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</si>
  <si>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</si>
  <si>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</si>
  <si>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</si>
  <si>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</si>
  <si>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</si>
  <si>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</si>
  <si>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</si>
  <si>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</si>
  <si>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</si>
  <si>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</si>
  <si>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</si>
  <si>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</si>
  <si>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</si>
  <si>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</si>
  <si>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</si>
  <si>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</si>
  <si>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</si>
  <si>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</si>
  <si>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</si>
  <si>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</si>
  <si>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</si>
  <si>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</si>
  <si>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</si>
  <si>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</si>
  <si>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</si>
  <si>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</si>
  <si>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</si>
  <si>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</si>
  <si>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</si>
  <si>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</si>
  <si>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</si>
  <si>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</si>
  <si>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</si>
  <si>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</si>
  <si>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</si>
  <si>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</si>
  <si>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</si>
  <si>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</si>
  <si>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</si>
  <si>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</si>
  <si>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</si>
  <si>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</si>
  <si>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</si>
  <si>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</si>
  <si>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</si>
  <si>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</si>
  <si>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</si>
  <si>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</si>
  <si>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</si>
  <si>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</si>
  <si>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</si>
  <si>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</si>
  <si>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</si>
  <si>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</si>
  <si>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</si>
  <si>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</si>
  <si>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</si>
  <si>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</si>
  <si>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</si>
  <si>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</si>
  <si>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</si>
  <si>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</si>
  <si>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</si>
  <si>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</si>
  <si>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</si>
  <si>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</si>
  <si>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</si>
  <si>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</si>
  <si>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</si>
  <si>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</si>
  <si>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</si>
  <si>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</si>
  <si>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</si>
  <si>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</si>
  <si>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</si>
  <si>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</si>
  <si>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</si>
  <si>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</si>
  <si>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</si>
  <si>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</si>
  <si>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</si>
  <si>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</si>
  <si>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</si>
  <si>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</si>
  <si>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</si>
  <si>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</si>
  <si>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</si>
  <si>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</si>
  <si>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</si>
  <si>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</si>
  <si>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</si>
  <si>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</si>
  <si>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</si>
  <si>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</si>
  <si>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</si>
  <si>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</si>
  <si>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</si>
  <si>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</si>
  <si>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</si>
  <si>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</si>
  <si>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</si>
  <si>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</si>
  <si>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</si>
  <si>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</si>
  <si>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</si>
  <si>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</si>
  <si>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</si>
  <si>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</si>
  <si>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</si>
  <si>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</si>
  <si>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</si>
  <si>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</si>
  <si>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</si>
  <si>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</si>
  <si>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</si>
  <si>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</si>
  <si>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</si>
  <si>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</si>
  <si>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</si>
  <si>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</si>
  <si>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</si>
  <si>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</si>
  <si>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</si>
  <si>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</si>
  <si>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</si>
  <si>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</si>
  <si>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</si>
  <si>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</si>
  <si>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</si>
  <si>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</si>
  <si>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</si>
  <si>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</si>
  <si>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</si>
  <si>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</si>
  <si>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</si>
  <si>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</si>
  <si>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</si>
  <si>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</si>
  <si>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</si>
  <si>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</si>
  <si>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</si>
  <si>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</si>
  <si>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</si>
  <si>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</si>
  <si>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</si>
  <si>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</si>
  <si>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</si>
  <si>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</si>
  <si>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</si>
  <si>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</si>
  <si>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</si>
  <si>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</si>
  <si>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</si>
  <si>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</si>
  <si>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</si>
  <si>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</si>
  <si>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</si>
  <si>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</si>
  <si>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</si>
  <si>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</si>
  <si>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</si>
  <si>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</si>
  <si>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</si>
  <si>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</si>
  <si>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</si>
  <si>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</si>
  <si>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</si>
  <si>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</si>
  <si>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</si>
  <si>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</si>
  <si>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</si>
  <si>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</si>
  <si>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</si>
  <si>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</si>
  <si>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</si>
  <si>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</si>
  <si>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</si>
  <si>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</si>
  <si>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</si>
  <si>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</si>
  <si>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</si>
  <si>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</si>
  <si>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</si>
  <si>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</si>
  <si>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</si>
  <si>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</si>
  <si>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</si>
  <si>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</si>
  <si>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</si>
  <si>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</si>
  <si>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</si>
  <si>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</si>
  <si>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</si>
  <si>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</si>
  <si>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</si>
  <si>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</si>
  <si>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</si>
  <si>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</si>
  <si>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</si>
  <si>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</si>
  <si>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</si>
  <si>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</si>
  <si>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</si>
  <si>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</si>
  <si>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</si>
  <si>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</si>
  <si>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</si>
  <si>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</si>
  <si>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</si>
  <si>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</si>
  <si>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</si>
  <si>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</si>
  <si>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</si>
  <si>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</si>
  <si>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</si>
  <si>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</si>
  <si>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</si>
  <si>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</si>
  <si>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</si>
  <si>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</si>
  <si>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</si>
  <si>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</si>
  <si>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</si>
  <si>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</si>
  <si>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</si>
  <si>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</si>
  <si>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</si>
  <si>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</si>
  <si>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</si>
  <si>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</si>
  <si>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</si>
  <si>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</si>
  <si>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</si>
  <si>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</si>
  <si>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</si>
  <si>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</si>
  <si>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</si>
  <si>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</si>
  <si>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</si>
  <si>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</si>
  <si>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</si>
  <si>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</si>
  <si>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</si>
  <si>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</si>
  <si>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</si>
  <si>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</si>
  <si>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</si>
  <si>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</si>
  <si>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</si>
  <si>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</si>
  <si>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</si>
  <si>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</si>
  <si>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</si>
  <si>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</si>
  <si>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</si>
  <si>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</si>
  <si>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</si>
  <si>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</si>
  <si>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</si>
  <si>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</si>
  <si>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</si>
  <si>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</si>
  <si>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</si>
  <si>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</si>
  <si>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</si>
  <si>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</si>
  <si>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</si>
  <si>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</si>
  <si>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</si>
  <si>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</si>
  <si>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</si>
  <si>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</si>
  <si>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</si>
  <si>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</si>
  <si>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</si>
  <si>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</si>
  <si>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</si>
  <si>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</si>
  <si>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</si>
  <si>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</si>
  <si>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</si>
  <si>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</si>
  <si>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</si>
  <si>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</si>
  <si>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</si>
  <si>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</si>
  <si>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</si>
  <si>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</si>
  <si>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</si>
  <si>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</si>
  <si>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</si>
  <si>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</si>
  <si>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</si>
  <si>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</si>
  <si>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</si>
  <si>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</si>
  <si>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</si>
  <si>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</si>
  <si>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</si>
  <si>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</si>
  <si>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</si>
  <si>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</si>
  <si>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</si>
  <si>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</si>
  <si>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</si>
  <si>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</si>
  <si>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</si>
  <si>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</si>
  <si>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</si>
  <si>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</si>
  <si>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</si>
  <si>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</si>
  <si>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</si>
  <si>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</si>
  <si>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</si>
  <si>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</si>
  <si>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</si>
  <si>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</si>
  <si>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</si>
  <si>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</si>
  <si>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</si>
  <si>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</si>
  <si>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</si>
  <si>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</si>
  <si>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</si>
  <si>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</si>
  <si>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</si>
  <si>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</si>
  <si>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</si>
  <si>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</si>
  <si>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</si>
  <si>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</si>
  <si>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</si>
  <si>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</si>
  <si>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</si>
  <si>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</si>
  <si>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</si>
  <si>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</si>
  <si>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</si>
  <si>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</si>
  <si>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</si>
  <si>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</si>
  <si>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</si>
  <si>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</si>
  <si>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</si>
  <si>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</si>
  <si>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</si>
  <si>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</si>
  <si>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</si>
  <si>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</si>
  <si>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</si>
  <si>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</si>
  <si>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</si>
  <si>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</si>
  <si>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</si>
  <si>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</si>
  <si>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</si>
  <si>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</si>
  <si>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</si>
  <si>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</si>
  <si>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</si>
  <si>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</si>
  <si>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</si>
  <si>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</si>
  <si>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</si>
  <si>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</si>
  <si>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</si>
  <si>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</si>
  <si>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</si>
  <si>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</si>
  <si>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</si>
  <si>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</si>
  <si>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</si>
  <si>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</si>
  <si>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</si>
  <si>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</si>
  <si>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</si>
  <si>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</si>
  <si>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</si>
  <si>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</si>
  <si>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</si>
  <si>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</si>
  <si>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</si>
  <si>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</si>
  <si>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</si>
  <si>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</si>
  <si>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</si>
  <si>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</si>
  <si>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</si>
  <si>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</si>
  <si>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</si>
  <si>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</si>
  <si>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</si>
  <si>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</si>
  <si>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</si>
  <si>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</si>
  <si>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</si>
  <si>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</si>
  <si>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</si>
  <si>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</si>
  <si>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</si>
  <si>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</si>
  <si>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</si>
  <si>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</si>
  <si>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</si>
  <si>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</si>
  <si>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</si>
  <si>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</si>
  <si>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</si>
  <si>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</si>
  <si>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</si>
  <si>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</si>
  <si>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</si>
  <si>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</si>
  <si>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</si>
  <si>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</si>
  <si>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</si>
  <si>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</si>
  <si>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</si>
  <si>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</si>
  <si>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</si>
  <si>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</si>
  <si>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</si>
  <si>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</si>
  <si>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</si>
  <si>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</si>
  <si>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</si>
  <si>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</si>
  <si>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</si>
  <si>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</si>
  <si>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</si>
  <si>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</si>
  <si>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</si>
  <si>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</si>
  <si>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</si>
  <si>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</si>
  <si>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</si>
  <si>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</si>
  <si>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</si>
  <si>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</si>
  <si>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</si>
  <si>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</si>
  <si>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</si>
  <si>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</si>
  <si>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</si>
  <si>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</si>
  <si>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</si>
  <si>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</si>
  <si>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</si>
  <si>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</si>
  <si>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</si>
  <si>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</si>
  <si>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</si>
  <si>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</si>
  <si>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</si>
  <si>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</si>
  <si>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</si>
  <si>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</si>
  <si>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</si>
  <si>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</si>
  <si>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</si>
  <si>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</si>
  <si>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</si>
  <si>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</si>
  <si>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</si>
  <si>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</si>
  <si>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</si>
  <si>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</si>
  <si>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</si>
  <si>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</si>
  <si>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</si>
  <si>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</si>
  <si>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</si>
  <si>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</si>
  <si>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</si>
  <si>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</si>
  <si>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</si>
  <si>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</si>
  <si>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</si>
  <si>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</si>
  <si>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</si>
  <si>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</si>
  <si>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</si>
  <si>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</si>
  <si>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</si>
  <si>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</si>
  <si>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</si>
  <si>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</si>
  <si>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</si>
  <si>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</si>
  <si>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</si>
  <si>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</si>
  <si>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</si>
  <si>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</si>
  <si>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</si>
  <si>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</si>
  <si>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</si>
  <si>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</si>
  <si>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</si>
  <si>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</si>
  <si>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</si>
  <si>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</si>
  <si>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</si>
  <si>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</si>
  <si>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</si>
  <si>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</si>
  <si>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</si>
  <si>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</si>
  <si>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</si>
  <si>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</si>
  <si>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</si>
  <si>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</si>
  <si>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</si>
  <si>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</si>
  <si>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</si>
  <si>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</si>
  <si>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</si>
  <si>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</si>
  <si>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</si>
  <si>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</si>
  <si>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</si>
  <si>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</si>
  <si>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</si>
  <si>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</si>
  <si>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</si>
  <si>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</si>
  <si>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</si>
  <si>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</si>
  <si>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</si>
  <si>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</si>
  <si>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</si>
  <si>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</si>
  <si>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</si>
  <si>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</si>
  <si>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</si>
  <si>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</si>
  <si>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</si>
  <si>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</si>
  <si>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</si>
  <si>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</si>
  <si>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</si>
  <si>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</si>
  <si>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</si>
  <si>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</si>
  <si>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</si>
  <si>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</si>
  <si>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</si>
  <si>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</si>
  <si>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</si>
  <si>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</si>
  <si>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</si>
  <si>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</si>
  <si>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</si>
  <si>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</si>
  <si>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</si>
  <si>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</si>
  <si>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</si>
  <si>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</si>
  <si>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</si>
  <si>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</si>
  <si>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</si>
  <si>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</si>
  <si>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</si>
  <si>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</si>
  <si>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</si>
  <si>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</si>
  <si>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</si>
  <si>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</si>
  <si>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</si>
  <si>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</si>
  <si>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</si>
  <si>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</si>
  <si>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</si>
  <si>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</si>
  <si>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</si>
  <si>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</si>
  <si>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</si>
  <si>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</si>
  <si>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</si>
  <si>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</si>
  <si>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</si>
  <si>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</si>
  <si>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</si>
  <si>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</si>
  <si>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</si>
  <si>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</si>
  <si>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</si>
  <si>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</si>
  <si>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</si>
  <si>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</si>
  <si>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</si>
  <si>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</si>
  <si>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</si>
  <si>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</si>
  <si>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</si>
  <si>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</si>
  <si>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</si>
  <si>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</si>
  <si>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</si>
  <si>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</si>
  <si>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</si>
  <si>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</si>
  <si>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</si>
  <si>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</si>
  <si>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</si>
  <si>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</si>
  <si>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</si>
  <si>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</si>
  <si>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</si>
  <si>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</si>
  <si>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</si>
  <si>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</si>
  <si>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</si>
  <si>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</si>
  <si>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</si>
  <si>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</si>
  <si>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</si>
  <si>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</si>
  <si>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</si>
  <si>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</si>
  <si>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</si>
  <si>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</si>
  <si>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</si>
  <si>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</si>
  <si>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</si>
  <si>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</si>
  <si>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</si>
  <si>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</si>
  <si>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</si>
  <si>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</si>
  <si>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</si>
  <si>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</si>
  <si>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</si>
  <si>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</si>
  <si>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</si>
  <si>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</si>
  <si>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</si>
  <si>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</si>
  <si>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</si>
  <si>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</si>
  <si>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</si>
  <si>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</si>
  <si>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</si>
  <si>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</si>
  <si>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</si>
  <si>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</si>
  <si>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</si>
  <si>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</si>
  <si>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</si>
  <si>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</si>
  <si>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</si>
  <si>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</si>
  <si>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</si>
  <si>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</si>
  <si>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</si>
  <si>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</si>
  <si>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</si>
  <si>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</si>
  <si>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</si>
  <si>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</si>
  <si>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</si>
  <si>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</si>
  <si>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</si>
  <si>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</si>
  <si>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</si>
  <si>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</si>
  <si>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</si>
  <si>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</si>
  <si>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</si>
  <si>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</si>
  <si>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</si>
  <si>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</si>
  <si>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</si>
  <si>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</si>
  <si>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</si>
  <si>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</si>
  <si>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</si>
  <si>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</si>
  <si>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</si>
  <si>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</si>
  <si>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</si>
  <si>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</si>
  <si>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</si>
  <si>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</si>
  <si>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</si>
  <si>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</si>
  <si>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</si>
  <si>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</si>
  <si>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</si>
  <si>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</si>
  <si>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</si>
  <si>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</si>
  <si>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</si>
  <si>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</si>
  <si>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</si>
  <si>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</si>
  <si>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</si>
  <si>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</si>
  <si>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</si>
  <si>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</si>
  <si>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</si>
  <si>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</si>
  <si>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</si>
  <si>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</si>
  <si>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</si>
  <si>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</si>
  <si>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</si>
  <si>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</si>
  <si>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</si>
  <si>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</si>
  <si>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</si>
  <si>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</si>
  <si>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</si>
  <si>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</si>
  <si>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</si>
  <si>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</si>
  <si>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</si>
  <si>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</si>
  <si>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</si>
  <si>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</si>
  <si>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</si>
  <si>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</si>
  <si>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</si>
  <si>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</si>
  <si>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</si>
  <si>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</si>
  <si>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</si>
  <si>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</si>
  <si>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</si>
  <si>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</si>
  <si>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</si>
  <si>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</si>
  <si>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</si>
  <si>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</si>
  <si>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</si>
  <si>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</si>
  <si>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</si>
  <si>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</si>
  <si>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</si>
  <si>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</si>
  <si>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</si>
  <si>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</si>
  <si>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</si>
  <si>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</si>
  <si>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</si>
  <si>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</si>
  <si>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</si>
  <si>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</si>
  <si>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</si>
  <si>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</si>
  <si>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</si>
  <si>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</si>
  <si>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</si>
  <si>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</si>
  <si>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</si>
  <si>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</si>
  <si>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</si>
  <si>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</si>
  <si>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</si>
  <si>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</si>
  <si>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</si>
  <si>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</si>
  <si>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</si>
  <si>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</si>
  <si>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</si>
  <si>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</si>
  <si>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</si>
  <si>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</si>
  <si>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</si>
  <si>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</si>
  <si>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</si>
  <si>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</si>
  <si>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</si>
  <si>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</si>
  <si>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</si>
  <si>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</si>
  <si>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</si>
  <si>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</si>
  <si>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</si>
  <si>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</si>
  <si>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</si>
  <si>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</si>
  <si>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</si>
  <si>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</si>
  <si>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</si>
  <si>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</si>
  <si>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</si>
  <si>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</si>
  <si>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</si>
  <si>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</si>
  <si>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</si>
  <si>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</si>
  <si>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</si>
  <si>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</si>
  <si>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</si>
  <si>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</si>
  <si>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</si>
  <si>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</si>
  <si>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</si>
  <si>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</si>
  <si>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</si>
  <si>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</si>
  <si>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</si>
  <si>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</si>
  <si>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</si>
  <si>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</si>
  <si>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</si>
  <si>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</si>
  <si>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</si>
  <si>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</si>
  <si>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</si>
  <si>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</si>
  <si>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</si>
  <si>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</si>
  <si>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</si>
  <si>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</si>
  <si>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</si>
  <si>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</si>
  <si>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</si>
  <si>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</si>
  <si>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</si>
  <si>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</si>
  <si>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</si>
  <si>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</si>
  <si>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</si>
  <si>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</si>
  <si>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</si>
  <si>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</si>
  <si>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</si>
  <si>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</si>
  <si>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</si>
  <si>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</si>
  <si>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</si>
  <si>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</si>
  <si>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</si>
  <si>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</si>
  <si>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</si>
  <si>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</si>
  <si>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</si>
  <si>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</si>
  <si>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</si>
  <si>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</si>
  <si>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</si>
  <si>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</si>
  <si>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</si>
  <si>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</si>
  <si>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</si>
  <si>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</si>
  <si>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</si>
  <si>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</si>
  <si>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</si>
  <si>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</si>
  <si>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</si>
  <si>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</si>
  <si>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</si>
  <si>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</si>
  <si>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</si>
  <si>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</si>
  <si>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</si>
  <si>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</si>
  <si>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</si>
  <si>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</si>
  <si>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</si>
  <si>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</si>
  <si>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</si>
  <si>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</si>
  <si>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</si>
  <si>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</si>
  <si>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</si>
  <si>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</si>
  <si>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</si>
  <si>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</si>
  <si>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</si>
  <si>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</si>
  <si>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</si>
  <si>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</si>
  <si>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</si>
  <si>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</si>
  <si>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</si>
  <si>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</si>
  <si>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</si>
  <si>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</si>
  <si>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</si>
  <si>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</si>
  <si>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</si>
  <si>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</si>
  <si>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</si>
  <si>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</si>
  <si>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</si>
  <si>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</si>
  <si>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</si>
  <si>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</si>
  <si>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</si>
  <si>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</si>
  <si>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</si>
  <si>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</si>
  <si>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</si>
  <si>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</si>
  <si>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</si>
  <si>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</si>
  <si>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</si>
  <si>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</si>
  <si>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</si>
  <si>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</si>
  <si>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</si>
  <si>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</si>
  <si>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</si>
  <si>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</si>
  <si>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</si>
  <si>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</si>
  <si>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</si>
  <si>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</si>
  <si>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</si>
  <si>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</si>
  <si>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</si>
  <si>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</si>
  <si>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</si>
  <si>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</si>
  <si>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</si>
  <si>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</si>
  <si>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</si>
  <si>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</si>
  <si>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</si>
  <si>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</si>
  <si>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</si>
  <si>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</si>
  <si>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</si>
  <si>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</si>
  <si>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</si>
  <si>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</si>
  <si>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</si>
  <si>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</si>
  <si>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</si>
  <si>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</si>
  <si>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</si>
  <si>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</si>
  <si>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</si>
  <si>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</si>
  <si>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</si>
  <si>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</si>
  <si>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</si>
  <si>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</si>
  <si>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</si>
  <si>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</si>
  <si>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</si>
  <si>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</si>
  <si>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</si>
  <si>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</si>
  <si>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</si>
  <si>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</si>
  <si>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</si>
  <si>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</si>
  <si>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</si>
  <si>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</si>
  <si>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</si>
  <si>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</si>
  <si>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</si>
  <si>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</si>
  <si>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</si>
  <si>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</si>
  <si>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</si>
  <si>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</si>
  <si>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</si>
  <si>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</si>
  <si>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</si>
  <si>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</si>
  <si>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</si>
  <si>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</si>
  <si>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</si>
  <si>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</si>
  <si>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</si>
  <si>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</si>
  <si>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</si>
  <si>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</si>
  <si>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</si>
  <si>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</si>
  <si>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</si>
  <si>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</si>
  <si>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</si>
  <si>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</si>
  <si>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</si>
  <si>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</si>
  <si>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</si>
  <si>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</si>
  <si>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</si>
  <si>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</si>
  <si>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</si>
  <si>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</si>
  <si>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</si>
  <si>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</si>
  <si>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</si>
  <si>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</si>
  <si>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</si>
  <si>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</si>
  <si>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</si>
  <si>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</si>
  <si>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</si>
  <si>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</si>
  <si>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</si>
  <si>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</si>
  <si>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</si>
  <si>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</si>
  <si>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</si>
  <si>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</si>
  <si>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</si>
  <si>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</si>
  <si>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</si>
  <si>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</si>
  <si>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</si>
  <si>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</si>
  <si>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</si>
  <si>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</si>
  <si>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</si>
  <si>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</si>
  <si>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</si>
  <si>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</si>
  <si>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</si>
  <si>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</si>
  <si>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</si>
  <si>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</si>
  <si>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</si>
  <si>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</si>
  <si>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</si>
  <si>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</si>
  <si>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</si>
  <si>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</si>
  <si>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</si>
  <si>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</si>
  <si>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</si>
  <si>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</si>
  <si>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</si>
  <si>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</si>
  <si>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</si>
  <si>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</si>
  <si>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</si>
  <si>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</si>
  <si>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</si>
  <si>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</si>
  <si>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</si>
  <si>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</si>
  <si>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</si>
  <si>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</si>
  <si>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</si>
  <si>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</si>
  <si>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</si>
  <si>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</si>
  <si>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</si>
  <si>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</si>
  <si>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</si>
  <si>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</si>
  <si>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</si>
  <si>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</si>
  <si>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</si>
  <si>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</si>
  <si>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</si>
  <si>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</si>
  <si>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</si>
  <si>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</si>
  <si>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</si>
  <si>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</si>
  <si>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</si>
  <si>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</si>
  <si>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</si>
  <si>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</si>
  <si>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</si>
  <si>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</si>
  <si>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</si>
  <si>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</si>
  <si>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</si>
  <si>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</si>
  <si>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</si>
  <si>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</si>
  <si>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</si>
  <si>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</si>
  <si>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</si>
  <si>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</si>
  <si>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</si>
  <si>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</si>
  <si>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</si>
  <si>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</si>
  <si>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</si>
  <si>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</si>
  <si>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</si>
  <si>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</si>
  <si>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</si>
  <si>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</si>
  <si>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</si>
  <si>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</si>
  <si>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</si>
  <si>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</si>
  <si>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</si>
  <si>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</si>
  <si>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</si>
  <si>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</si>
  <si>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</si>
  <si>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</si>
  <si>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</si>
  <si>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</si>
  <si>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</si>
  <si>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</si>
  <si>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</si>
  <si>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</si>
  <si>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</si>
  <si>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</si>
  <si>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</si>
  <si>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</si>
  <si>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</si>
  <si>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</si>
  <si>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</si>
  <si>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</si>
  <si>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</si>
  <si>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</si>
  <si>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</si>
  <si>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</si>
  <si>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</si>
  <si>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</si>
  <si>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</si>
  <si>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</si>
  <si>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</si>
  <si>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</si>
  <si>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</si>
  <si>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</si>
  <si>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</si>
  <si>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</si>
  <si>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</si>
  <si>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</si>
  <si>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</si>
  <si>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</si>
  <si>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</si>
  <si>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</si>
  <si>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</si>
  <si>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</si>
  <si>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</si>
  <si>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</si>
  <si>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</si>
  <si>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</si>
  <si>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</si>
  <si>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</si>
  <si>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</si>
  <si>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</si>
  <si>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</si>
  <si>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</si>
  <si>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</si>
  <si>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</si>
  <si>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</si>
  <si>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</si>
  <si>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</si>
  <si>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</si>
  <si>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</si>
  <si>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</si>
  <si>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</si>
  <si>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</si>
  <si>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</si>
  <si>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</si>
  <si>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</si>
  <si>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</si>
  <si>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</si>
  <si>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</si>
  <si>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</si>
  <si>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</si>
  <si>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</si>
  <si>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</si>
  <si>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</si>
  <si>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</si>
  <si>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</si>
  <si>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</si>
  <si>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</si>
  <si>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</si>
  <si>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</si>
  <si>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</si>
  <si>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</si>
  <si>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</si>
  <si>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</si>
  <si>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</si>
  <si>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</si>
  <si>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</si>
  <si>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</si>
  <si>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</si>
  <si>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</si>
  <si>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</si>
  <si>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</si>
  <si>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</si>
  <si>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</si>
  <si>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</si>
  <si>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</si>
  <si>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</si>
  <si>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</si>
  <si>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</si>
  <si>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</si>
  <si>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</si>
  <si>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</si>
  <si>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</si>
  <si>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</si>
  <si>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</si>
  <si>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</si>
  <si>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</si>
  <si>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</si>
  <si>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</si>
  <si>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</si>
  <si>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</si>
  <si>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</si>
  <si>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</si>
  <si>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</si>
  <si>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</si>
  <si>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</si>
  <si>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</si>
  <si>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</si>
  <si>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</si>
  <si>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</si>
  <si>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</si>
  <si>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</si>
  <si>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</si>
  <si>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</si>
  <si>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</si>
  <si>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</si>
  <si>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</si>
  <si>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</si>
  <si>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</si>
  <si>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</si>
  <si>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</si>
  <si>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</si>
  <si>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</si>
  <si>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</si>
  <si>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</si>
  <si>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</si>
  <si>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</si>
  <si>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</si>
  <si>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</si>
  <si>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</si>
  <si>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</si>
  <si>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</si>
  <si>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</si>
  <si>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</si>
  <si>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</si>
  <si>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</si>
  <si>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</si>
  <si>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</si>
  <si>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</si>
  <si>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</si>
  <si>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</si>
  <si>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</si>
  <si>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</si>
  <si>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</si>
  <si>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</si>
  <si>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</si>
  <si>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</si>
  <si>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</si>
  <si>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</si>
  <si>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</si>
  <si>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</si>
  <si>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</si>
  <si>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</si>
  <si>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</si>
  <si>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</si>
  <si>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</si>
  <si>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</si>
  <si>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</si>
  <si>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</si>
  <si>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</si>
  <si>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</si>
  <si>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</si>
  <si>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</si>
  <si>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</si>
  <si>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</si>
  <si>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</si>
  <si>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</si>
  <si>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</si>
  <si>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</si>
  <si>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</si>
  <si>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</si>
  <si>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</si>
  <si>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</si>
  <si>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</si>
  <si>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</si>
  <si>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</si>
  <si>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</si>
  <si>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</si>
  <si>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</si>
  <si>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</si>
  <si>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</si>
  <si>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</si>
  <si>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</si>
  <si>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</si>
  <si>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</si>
  <si>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</si>
  <si>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</si>
  <si>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</si>
  <si>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</si>
  <si>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</si>
  <si>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</si>
  <si>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</si>
  <si>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</si>
  <si>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</si>
  <si>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</si>
  <si>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</si>
  <si>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</si>
  <si>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</si>
  <si>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</si>
  <si>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</si>
  <si>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</si>
  <si>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</si>
  <si>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</si>
  <si>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</si>
  <si>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</si>
  <si>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</si>
  <si>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</si>
  <si>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</si>
  <si>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</si>
  <si>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</si>
  <si>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</si>
  <si>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</si>
  <si>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</si>
  <si>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</si>
  <si>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</si>
  <si>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</si>
  <si>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</si>
  <si>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</si>
  <si>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</si>
  <si>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</si>
  <si>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</si>
  <si>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</si>
  <si>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</si>
  <si>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</si>
  <si>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</si>
  <si>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</si>
  <si>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</si>
  <si>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</si>
  <si>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</si>
  <si>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</si>
  <si>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</si>
  <si>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</si>
  <si>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</si>
  <si>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</si>
  <si>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</si>
  <si>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</si>
  <si>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</si>
  <si>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</si>
  <si>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</si>
  <si>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</si>
  <si>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</si>
  <si>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</si>
  <si>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</si>
  <si>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</si>
  <si>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</si>
  <si>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</si>
  <si>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</si>
  <si>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</si>
  <si>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</si>
  <si>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</si>
  <si>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</si>
  <si>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</si>
  <si>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</si>
  <si>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</si>
  <si>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</si>
  <si>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</si>
  <si>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</si>
  <si>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</si>
  <si>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</si>
  <si>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</si>
  <si>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</si>
  <si>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</si>
  <si>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</si>
  <si>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</si>
  <si>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</si>
  <si>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</si>
  <si>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</si>
  <si>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</si>
  <si>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</si>
  <si>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</si>
  <si>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</si>
  <si>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</si>
  <si>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</si>
  <si>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</si>
  <si>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</si>
  <si>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</si>
  <si>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</si>
  <si>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</si>
  <si>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</si>
  <si>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</si>
  <si>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</si>
  <si>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</si>
  <si>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</si>
  <si>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</si>
  <si>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</si>
  <si>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</si>
  <si>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</si>
  <si>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</si>
  <si>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</si>
  <si>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</si>
  <si>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</si>
  <si>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</si>
  <si>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</si>
  <si>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</si>
  <si>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</si>
  <si>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</si>
  <si>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</si>
  <si>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</si>
  <si>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</si>
  <si>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</si>
  <si>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</si>
  <si>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</si>
  <si>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</si>
  <si>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</si>
  <si>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</si>
  <si>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</si>
  <si>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</si>
  <si>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</si>
  <si>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</si>
  <si>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</si>
  <si>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</si>
  <si>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</si>
  <si>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</si>
  <si>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</si>
  <si>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</si>
  <si>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</si>
  <si>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</si>
  <si>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</si>
  <si>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</si>
  <si>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</si>
  <si>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</si>
  <si>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</si>
  <si>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</si>
  <si>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</si>
  <si>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</si>
  <si>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</si>
  <si>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</si>
  <si>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</si>
  <si>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</si>
  <si>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</si>
  <si>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</si>
  <si>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</si>
  <si>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</si>
  <si>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</si>
  <si>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</si>
  <si>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</si>
  <si>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</si>
  <si>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</si>
  <si>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</si>
  <si>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</si>
  <si>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</si>
  <si>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</si>
  <si>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</si>
  <si>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</si>
  <si>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</si>
  <si>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</si>
  <si>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</si>
  <si>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</si>
  <si>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</si>
  <si>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</si>
  <si>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</si>
  <si>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</si>
  <si>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</si>
  <si>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</si>
  <si>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</si>
  <si>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</si>
  <si>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</si>
  <si>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</si>
  <si>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</si>
  <si>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</si>
  <si>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</si>
  <si>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</si>
  <si>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</si>
  <si>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</si>
  <si>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</si>
  <si>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</si>
  <si>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</si>
  <si>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</si>
  <si>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</si>
  <si>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</si>
  <si>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</si>
  <si>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</si>
  <si>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</si>
  <si>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</si>
  <si>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</si>
  <si>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</si>
  <si>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</si>
  <si>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</si>
  <si>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</si>
  <si>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</si>
  <si>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</si>
  <si>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</si>
  <si>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</si>
  <si>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</si>
  <si>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</si>
  <si>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</si>
  <si>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</si>
  <si>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</si>
  <si>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</si>
  <si>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</si>
  <si>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</si>
  <si>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</si>
  <si>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</si>
  <si>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</si>
  <si>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</si>
  <si>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</si>
  <si>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</si>
  <si>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</si>
  <si>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</si>
  <si>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</si>
  <si>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</si>
  <si>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</si>
  <si>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</si>
  <si>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</si>
  <si>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</si>
  <si>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</si>
  <si>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</si>
  <si>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</si>
  <si>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</si>
  <si>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</si>
  <si>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</si>
  <si>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</si>
  <si>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</si>
  <si>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</si>
  <si>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</si>
  <si>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</si>
  <si>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</si>
  <si>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</si>
  <si>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</si>
  <si>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</si>
  <si>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</si>
  <si>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</si>
  <si>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</si>
  <si>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</si>
  <si>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</si>
  <si>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</si>
  <si>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</si>
  <si>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</si>
  <si>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</si>
  <si>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</si>
  <si>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</si>
  <si>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</si>
  <si>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</si>
  <si>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</si>
  <si>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</si>
  <si>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</si>
  <si>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</si>
  <si>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</si>
  <si>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</si>
  <si>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</si>
  <si>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</si>
  <si>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</si>
  <si>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</si>
  <si>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</si>
  <si>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</si>
  <si>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</si>
  <si>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</si>
  <si>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</si>
  <si>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</si>
  <si>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</si>
  <si>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</si>
  <si>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</si>
  <si>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</si>
  <si>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</si>
  <si>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</si>
  <si>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</si>
  <si>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</si>
  <si>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</si>
  <si>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</si>
  <si>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</si>
  <si>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</si>
  <si>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</si>
  <si>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</si>
  <si>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</si>
  <si>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</si>
  <si>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</si>
  <si>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</si>
  <si>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</si>
  <si>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</si>
  <si>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</si>
  <si>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</si>
  <si>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</si>
  <si>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</si>
  <si>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</si>
  <si>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</si>
  <si>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</si>
  <si>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</si>
  <si>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</si>
  <si>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</si>
  <si>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</si>
  <si>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</si>
  <si>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</si>
  <si>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</si>
  <si>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</si>
  <si>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</si>
  <si>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</si>
  <si>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</si>
  <si>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</si>
  <si>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</si>
  <si>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</si>
  <si>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</si>
  <si>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</si>
  <si>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</si>
  <si>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</si>
  <si>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</si>
  <si>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</si>
  <si>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</si>
  <si>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</si>
  <si>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</si>
  <si>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</si>
  <si>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</si>
  <si>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</si>
  <si>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</si>
  <si>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</si>
  <si>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</si>
  <si>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</si>
  <si>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</si>
  <si>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</si>
  <si>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</si>
  <si>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</si>
  <si>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</si>
  <si>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</si>
  <si>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</si>
  <si>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</si>
  <si>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</si>
  <si>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</si>
  <si>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</si>
  <si>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</si>
  <si>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</si>
  <si>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</si>
  <si>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</si>
  <si>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</si>
  <si>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</si>
  <si>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</si>
  <si>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</si>
  <si>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</si>
  <si>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</si>
  <si>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</si>
  <si>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</si>
  <si>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</si>
  <si>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</si>
  <si>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</si>
  <si>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</si>
  <si>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</si>
  <si>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</si>
  <si>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</si>
  <si>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</si>
  <si>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</si>
  <si>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</si>
  <si>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</si>
  <si>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</si>
  <si>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</si>
  <si>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</si>
  <si>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</si>
  <si>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</si>
  <si>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</si>
  <si>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</si>
  <si>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</si>
  <si>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</si>
  <si>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</si>
  <si>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</si>
  <si>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</si>
  <si>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</si>
  <si>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</si>
  <si>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</si>
  <si>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</si>
  <si>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</si>
  <si>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</si>
  <si>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</si>
  <si>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</si>
  <si>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</si>
  <si>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</si>
  <si>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</si>
  <si>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</si>
  <si>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</si>
  <si>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</si>
  <si>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</si>
  <si>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</si>
  <si>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</si>
  <si>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</si>
  <si>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</si>
  <si>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</si>
  <si>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</si>
  <si>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</si>
  <si>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</si>
  <si>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</si>
  <si>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</si>
  <si>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</si>
  <si>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</si>
  <si>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</si>
  <si>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</si>
  <si>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</si>
  <si>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</si>
  <si>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</si>
  <si>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</si>
  <si>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</si>
  <si>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</si>
  <si>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</si>
  <si>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</si>
  <si>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</si>
  <si>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</si>
  <si>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</si>
  <si>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</si>
  <si>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</si>
  <si>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</si>
  <si>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</si>
  <si>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</si>
  <si>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</si>
  <si>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</si>
  <si>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</si>
  <si>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</si>
  <si>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</si>
  <si>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</si>
  <si>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</si>
  <si>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</si>
  <si>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</si>
  <si>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</si>
  <si>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</si>
  <si>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</si>
  <si>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</si>
  <si>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</si>
  <si>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</si>
  <si>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</si>
  <si>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</si>
  <si>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</si>
  <si>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</si>
  <si>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</si>
  <si>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</si>
  <si>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</si>
  <si>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</si>
  <si>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</si>
  <si>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</si>
  <si>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</si>
  <si>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</si>
  <si>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</si>
  <si>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</si>
  <si>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</si>
  <si>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</si>
  <si>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</si>
  <si>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</si>
  <si>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</si>
  <si>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</si>
  <si>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</si>
  <si>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</si>
  <si>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</si>
  <si>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</si>
  <si>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</si>
  <si>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</si>
  <si>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</si>
  <si>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</si>
  <si>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</si>
  <si>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</si>
  <si>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</si>
  <si>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</si>
  <si>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</si>
  <si>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</si>
  <si>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</si>
  <si>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</si>
  <si>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</si>
  <si>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</si>
  <si>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</si>
  <si>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</si>
  <si>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</si>
  <si>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</si>
  <si>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</si>
  <si>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</si>
  <si>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</si>
  <si>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</si>
  <si>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</si>
  <si>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</si>
  <si>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</si>
  <si>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</si>
  <si>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</si>
  <si>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</si>
  <si>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</si>
  <si>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</si>
  <si>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</si>
  <si>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</si>
  <si>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</si>
  <si>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</si>
  <si>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</si>
  <si>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</si>
  <si>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</si>
  <si>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</si>
  <si>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</si>
  <si>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</si>
  <si>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</si>
  <si>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</si>
  <si>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</si>
  <si>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</si>
  <si>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</si>
  <si>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</si>
  <si>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</si>
  <si>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</si>
  <si>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</si>
  <si>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</si>
  <si>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</si>
  <si>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</si>
  <si>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</si>
  <si>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</si>
  <si>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</si>
  <si>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</si>
  <si>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</si>
  <si>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</si>
  <si>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</si>
  <si>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</si>
  <si>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</si>
  <si>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</si>
  <si>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</si>
  <si>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</si>
  <si>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</si>
  <si>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</si>
  <si>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</si>
  <si>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</si>
  <si>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</si>
  <si>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</si>
  <si>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</si>
  <si>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</si>
  <si>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</si>
  <si>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</si>
  <si>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</si>
  <si>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</si>
  <si>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</si>
  <si>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</si>
  <si>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</si>
  <si>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</si>
  <si>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</si>
  <si>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</si>
  <si>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</si>
  <si>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</si>
  <si>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</si>
  <si>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</si>
  <si>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</si>
  <si>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</si>
  <si>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</si>
  <si>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</si>
  <si>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</si>
  <si>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</si>
  <si>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</si>
  <si>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</si>
  <si>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</si>
  <si>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</si>
  <si>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</si>
  <si>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</si>
  <si>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</si>
  <si>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</si>
  <si>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</si>
  <si>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</si>
  <si>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</si>
  <si>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</si>
  <si>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</si>
  <si>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</si>
  <si>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</si>
  <si>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</si>
  <si>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</si>
  <si>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</si>
  <si>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</si>
  <si>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</si>
  <si>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</si>
  <si>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</si>
  <si>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</si>
  <si>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</si>
  <si>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</si>
  <si>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</si>
  <si>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</si>
  <si>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</si>
  <si>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</si>
  <si>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</si>
  <si>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</si>
  <si>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</si>
  <si>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</si>
  <si>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</si>
  <si>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</si>
  <si>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</si>
  <si>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</si>
  <si>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</si>
  <si>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</si>
  <si>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</si>
  <si>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</si>
  <si>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</si>
  <si>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</si>
  <si>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</si>
  <si>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</si>
  <si>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</si>
  <si>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</si>
  <si>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</si>
  <si>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</si>
  <si>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</si>
  <si>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</si>
  <si>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</si>
  <si>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</si>
  <si>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</si>
  <si>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</si>
  <si>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</si>
  <si>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</si>
  <si>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</si>
  <si>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</si>
  <si>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</si>
  <si>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</si>
  <si>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</si>
  <si>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</si>
  <si>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</si>
  <si>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</si>
  <si>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</si>
  <si>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</si>
  <si>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</si>
  <si>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</si>
  <si>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</si>
  <si>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</si>
  <si>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</si>
  <si>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</si>
  <si>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</si>
  <si>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</si>
  <si>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</si>
  <si>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</si>
  <si>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</si>
  <si>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</si>
  <si>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</si>
  <si>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</si>
  <si>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</si>
  <si>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</si>
  <si>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</si>
  <si>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</si>
  <si>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</si>
  <si>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</si>
  <si>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</si>
  <si>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</si>
  <si>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</si>
  <si>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</si>
  <si>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</si>
  <si>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</si>
  <si>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</si>
  <si>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</si>
  <si>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</si>
  <si>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</si>
  <si>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</si>
  <si>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</si>
  <si>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</si>
  <si>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</si>
  <si>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</si>
  <si>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</si>
  <si>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</si>
  <si>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</si>
  <si>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</si>
  <si>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</si>
  <si>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</si>
  <si>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</si>
  <si>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</si>
  <si>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</si>
  <si>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</si>
  <si>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</si>
  <si>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</si>
  <si>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</si>
  <si>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</si>
  <si>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</si>
  <si>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</si>
  <si>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</si>
  <si>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</si>
  <si>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</si>
  <si>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</si>
  <si>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</si>
  <si>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</si>
  <si>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</si>
  <si>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</si>
  <si>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</si>
  <si>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</si>
  <si>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</si>
  <si>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</si>
  <si>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</si>
  <si>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</si>
  <si>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</si>
  <si>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</si>
  <si>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</si>
  <si>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</si>
  <si>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</si>
  <si>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</si>
  <si>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</si>
  <si>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</si>
  <si>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</si>
  <si>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</si>
  <si>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</si>
  <si>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</si>
  <si>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</si>
  <si>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</si>
  <si>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</si>
  <si>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</si>
  <si>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</si>
  <si>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</si>
  <si>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</si>
  <si>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</si>
  <si>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</si>
  <si>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</si>
  <si>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</si>
  <si>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</si>
  <si>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</si>
  <si>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</si>
  <si>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</si>
  <si>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</si>
  <si>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</si>
  <si>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</si>
  <si>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</si>
  <si>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</si>
  <si>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</si>
  <si>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</si>
  <si>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</si>
  <si>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</si>
  <si>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</si>
  <si>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</si>
  <si>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</si>
  <si>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</si>
  <si>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</si>
  <si>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</si>
  <si>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</si>
  <si>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</si>
  <si>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</si>
  <si>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</si>
  <si>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</si>
  <si>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</si>
  <si>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</si>
  <si>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</si>
  <si>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</si>
  <si>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</si>
  <si>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</si>
  <si>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</si>
  <si>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</si>
  <si>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</si>
  <si>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</si>
  <si>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</si>
  <si>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</si>
  <si>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</si>
  <si>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</si>
  <si>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</si>
  <si>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</si>
  <si>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</si>
  <si>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</si>
  <si>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</si>
  <si>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</si>
  <si>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</si>
  <si>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</si>
  <si>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</si>
  <si>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</si>
  <si>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</si>
  <si>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</si>
  <si>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</si>
  <si>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</si>
  <si>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</si>
  <si>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</si>
  <si>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</si>
  <si>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</si>
  <si>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</si>
  <si>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</si>
  <si>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</si>
  <si>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</si>
  <si>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</si>
  <si>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</si>
  <si>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</si>
  <si>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</si>
  <si>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</si>
  <si>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</si>
  <si>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</si>
  <si>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</si>
  <si>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</si>
  <si>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</si>
  <si>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</si>
  <si>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</si>
  <si>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</si>
  <si>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</si>
  <si>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</si>
  <si>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</si>
  <si>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</si>
  <si>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</si>
  <si>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</si>
  <si>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</si>
  <si>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</si>
  <si>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</si>
  <si>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</si>
  <si>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</si>
  <si>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</si>
  <si>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</si>
  <si>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</si>
  <si>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</si>
  <si>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</si>
  <si>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</si>
  <si>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</si>
  <si>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</si>
  <si>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</si>
  <si>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</si>
  <si>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</si>
  <si>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</si>
  <si>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</si>
  <si>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</si>
  <si>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</si>
  <si>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</si>
  <si>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</si>
  <si>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</si>
  <si>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</si>
  <si>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</si>
  <si>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</si>
  <si>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</si>
  <si>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</si>
  <si>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</si>
  <si>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</si>
  <si>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</si>
  <si>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</si>
  <si>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</si>
  <si>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</si>
  <si>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</si>
  <si>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</si>
  <si>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</si>
  <si>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</si>
  <si>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</si>
  <si>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</si>
  <si>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</si>
  <si>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</si>
  <si>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</si>
  <si>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</si>
  <si>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</si>
  <si>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</si>
  <si>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</si>
  <si>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</si>
  <si>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</si>
  <si>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</si>
  <si>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</si>
  <si>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</si>
  <si>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</si>
  <si>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</si>
  <si>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</si>
  <si>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</si>
  <si>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</si>
  <si>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</si>
  <si>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</si>
  <si>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</si>
  <si>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</si>
  <si>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</si>
  <si>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</si>
  <si>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</si>
  <si>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</si>
  <si>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</si>
  <si>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</si>
  <si>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</si>
  <si>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</si>
  <si>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</si>
  <si>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</si>
  <si>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</si>
  <si>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</si>
  <si>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</si>
  <si>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</si>
  <si>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</si>
  <si>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</si>
  <si>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</si>
  <si>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</si>
  <si>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</si>
  <si>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</si>
  <si>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</si>
  <si>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</si>
  <si>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</si>
  <si>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</si>
  <si>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</si>
  <si>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</si>
  <si>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</si>
  <si>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</si>
  <si>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</si>
  <si>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</si>
  <si>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</si>
  <si>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</si>
  <si>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</si>
  <si>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</si>
  <si>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</si>
  <si>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</si>
  <si>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</si>
  <si>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</si>
  <si>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</si>
  <si>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</si>
  <si>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</si>
  <si>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</si>
  <si>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</si>
  <si>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</si>
  <si>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</si>
  <si>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</si>
  <si>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</si>
  <si>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</si>
  <si>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</si>
  <si>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</si>
  <si>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</si>
  <si>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</si>
  <si>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</si>
  <si>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</si>
  <si>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</si>
  <si>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</si>
  <si>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</si>
  <si>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</si>
  <si>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</si>
  <si>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</si>
  <si>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</si>
  <si>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</si>
  <si>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</si>
  <si>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</si>
  <si>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</si>
  <si>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</si>
  <si>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</si>
  <si>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</si>
  <si>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</si>
  <si>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</si>
  <si>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</si>
  <si>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</si>
  <si>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</si>
  <si>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</si>
  <si>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</si>
  <si>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</si>
  <si>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</si>
  <si>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</si>
  <si>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</si>
  <si>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</si>
  <si>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</si>
  <si>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</si>
  <si>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</si>
  <si>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</si>
  <si>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</si>
  <si>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</si>
  <si>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</si>
  <si>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</si>
  <si>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</si>
  <si>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</si>
  <si>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</si>
  <si>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</si>
  <si>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</si>
  <si>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</si>
  <si>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</si>
  <si>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</si>
  <si>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</si>
  <si>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</si>
  <si>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</si>
  <si>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</si>
  <si>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</si>
  <si>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</si>
  <si>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</si>
  <si>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</si>
  <si>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</si>
  <si>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</si>
  <si>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</si>
  <si>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</si>
  <si>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</si>
  <si>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</si>
  <si>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</si>
  <si>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</si>
  <si>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</si>
  <si>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</si>
  <si>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</si>
  <si>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</si>
  <si>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</si>
  <si>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</si>
  <si>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</si>
  <si>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</si>
  <si>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</si>
  <si>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</si>
  <si>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</si>
  <si>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</si>
  <si>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</si>
  <si>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</si>
  <si>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</si>
  <si>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</si>
  <si>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</si>
  <si>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</si>
  <si>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</si>
  <si>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</si>
  <si>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</si>
  <si>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</si>
  <si>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</si>
  <si>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</si>
  <si>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</si>
  <si>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</si>
  <si>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</si>
  <si>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</si>
  <si>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</si>
  <si>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</si>
  <si>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</si>
  <si>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</si>
  <si>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</si>
  <si>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</si>
  <si>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</si>
  <si>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</si>
  <si>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</si>
  <si>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</si>
  <si>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</si>
  <si>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</si>
  <si>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</si>
  <si>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</si>
  <si>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</si>
  <si>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</si>
  <si>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</si>
  <si>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</si>
  <si>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</si>
  <si>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</si>
  <si>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</si>
  <si>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</si>
  <si>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</si>
  <si>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</si>
  <si>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</si>
  <si>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</si>
  <si>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</si>
  <si>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</si>
  <si>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</si>
  <si>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</si>
  <si>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</si>
  <si>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</si>
  <si>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</si>
  <si>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</si>
  <si>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</si>
  <si>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</si>
  <si>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</si>
  <si>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</si>
  <si>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</si>
  <si>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</si>
  <si>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</si>
  <si>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</si>
  <si>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</si>
  <si>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</si>
  <si>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</si>
  <si>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</si>
  <si>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</si>
  <si>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</si>
  <si>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</si>
  <si>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</si>
  <si>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</si>
  <si>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</si>
  <si>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</si>
  <si>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</si>
  <si>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</si>
  <si>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</si>
  <si>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</si>
  <si>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</si>
  <si>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</si>
  <si>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</si>
  <si>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</si>
  <si>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</si>
  <si>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</si>
  <si>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</si>
  <si>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</si>
  <si>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</si>
  <si>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</si>
  <si>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</si>
  <si>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</si>
  <si>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</si>
  <si>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</si>
  <si>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</si>
  <si>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</si>
  <si>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</si>
  <si>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</si>
  <si>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</si>
  <si>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</si>
  <si>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</si>
  <si>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</si>
  <si>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</si>
  <si>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</si>
  <si>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</si>
  <si>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</si>
  <si>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</si>
  <si>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</si>
  <si>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</si>
  <si>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</si>
  <si>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</si>
  <si>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</si>
  <si>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</si>
  <si>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</si>
  <si>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</si>
  <si>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</si>
  <si>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</si>
  <si>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</si>
  <si>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</si>
  <si>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</si>
  <si>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</si>
  <si>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</si>
  <si>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</si>
  <si>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</si>
  <si>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</si>
  <si>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</si>
  <si>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</si>
  <si>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</si>
  <si>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</si>
  <si>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</si>
  <si>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</si>
  <si>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</si>
  <si>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</si>
  <si>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</si>
  <si>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</si>
  <si>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</si>
  <si>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</si>
  <si>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</si>
  <si>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</si>
  <si>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</si>
  <si>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</si>
  <si>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</si>
  <si>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</si>
  <si>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</si>
  <si>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</si>
  <si>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</si>
  <si>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</si>
  <si>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</si>
  <si>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</si>
  <si>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</si>
  <si>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</si>
  <si>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</si>
  <si>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</si>
  <si>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</si>
  <si>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</si>
  <si>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</si>
  <si>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</si>
  <si>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</si>
  <si>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</si>
  <si>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</si>
  <si>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</si>
  <si>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</si>
  <si>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</si>
  <si>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</si>
  <si>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</si>
  <si>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</si>
  <si>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</si>
  <si>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</si>
  <si>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</si>
  <si>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</si>
  <si>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</si>
  <si>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</si>
  <si>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</si>
  <si>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</si>
  <si>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</si>
  <si>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</si>
  <si>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</si>
  <si>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</si>
  <si>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</si>
  <si>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</si>
  <si>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</si>
  <si>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</si>
  <si>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</si>
  <si>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</si>
  <si>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</si>
  <si>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</si>
  <si>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</si>
  <si>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</si>
  <si>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</si>
  <si>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</si>
  <si>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</si>
  <si>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</si>
  <si>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</si>
  <si>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</si>
  <si>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</si>
  <si>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</si>
  <si>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</si>
  <si>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</si>
  <si>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</si>
  <si>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</si>
  <si>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</si>
  <si>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</si>
  <si>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</si>
  <si>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</si>
  <si>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</si>
  <si>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</si>
  <si>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</si>
  <si>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</si>
  <si>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</si>
  <si>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</si>
  <si>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</si>
  <si>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</si>
  <si>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</si>
  <si>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</si>
  <si>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</si>
  <si>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</si>
  <si>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</si>
  <si>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</si>
  <si>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</si>
  <si>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</si>
  <si>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</si>
  <si>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</si>
  <si>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</si>
  <si>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</si>
  <si>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</si>
  <si>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</si>
  <si>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</si>
  <si>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</si>
  <si>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</si>
  <si>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</si>
  <si>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</si>
  <si>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</si>
  <si>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</si>
  <si>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</si>
  <si>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</si>
  <si>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</si>
  <si>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</si>
  <si>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</si>
  <si>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</si>
  <si>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</si>
  <si>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</si>
  <si>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</si>
  <si>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</si>
  <si>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</si>
  <si>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</si>
  <si>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</si>
  <si>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</si>
  <si>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</si>
  <si>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</si>
  <si>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</si>
  <si>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</si>
  <si>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</si>
  <si>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</si>
  <si>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</si>
  <si>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</si>
  <si>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</si>
  <si>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</si>
  <si>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</si>
  <si>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</si>
  <si>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</si>
  <si>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</si>
  <si>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</si>
  <si>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</si>
  <si>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</si>
  <si>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</si>
  <si>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</si>
  <si>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</si>
  <si>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</si>
  <si>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</si>
  <si>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</si>
  <si>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</si>
  <si>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</si>
  <si>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</si>
  <si>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</si>
  <si>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</si>
  <si>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</si>
  <si>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</si>
  <si>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</si>
  <si>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</si>
  <si>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</si>
  <si>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</si>
  <si>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</si>
  <si>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</si>
  <si>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</si>
  <si>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</si>
  <si>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</si>
  <si>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</si>
  <si>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</si>
  <si>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</si>
  <si>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</si>
  <si>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</si>
  <si>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</si>
  <si>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</si>
  <si>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</si>
  <si>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</si>
  <si>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</si>
  <si>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</si>
  <si>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</si>
  <si>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</si>
  <si>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</si>
  <si>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</si>
  <si>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</si>
  <si>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</si>
  <si>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</si>
  <si>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</si>
  <si>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</si>
  <si>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</si>
  <si>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</si>
  <si>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</si>
  <si>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</si>
  <si>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</si>
  <si>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</si>
  <si>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</si>
  <si>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</si>
  <si>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</si>
  <si>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</si>
  <si>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</si>
  <si>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</si>
  <si>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</si>
  <si>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</si>
  <si>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</si>
  <si>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</si>
  <si>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</si>
  <si>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</si>
  <si>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</si>
  <si>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</si>
  <si>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</si>
  <si>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</si>
  <si>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</si>
  <si>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</si>
  <si>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</si>
  <si>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</si>
  <si>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</si>
  <si>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</si>
  <si>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</si>
  <si>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</si>
  <si>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</si>
  <si>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</si>
  <si>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</si>
  <si>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</si>
  <si>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</si>
  <si>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</si>
  <si>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</si>
  <si>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</si>
  <si>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</si>
  <si>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</si>
  <si>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</si>
  <si>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</si>
  <si>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</si>
  <si>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</si>
  <si>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</si>
  <si>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</si>
  <si>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</si>
  <si>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</si>
  <si>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</si>
  <si>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</si>
  <si>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</si>
  <si>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</si>
  <si>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</si>
  <si>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</si>
  <si>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</si>
  <si>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</si>
  <si>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</si>
  <si>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</si>
  <si>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</si>
  <si>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</si>
  <si>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</si>
  <si>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</si>
  <si>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</si>
  <si>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</si>
  <si>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</si>
  <si>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</si>
  <si>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</si>
  <si>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</si>
  <si>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</si>
  <si>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</si>
  <si>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</si>
  <si>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</si>
  <si>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</si>
  <si>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</si>
  <si>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</si>
  <si>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</si>
  <si>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</si>
  <si>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</si>
  <si>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</si>
  <si>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</si>
  <si>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</si>
  <si>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</si>
  <si>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</si>
  <si>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</si>
  <si>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</si>
  <si>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</si>
  <si>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</si>
  <si>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</si>
  <si>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</si>
  <si>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</si>
  <si>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</si>
  <si>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</si>
  <si>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</si>
  <si>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</si>
  <si>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</si>
  <si>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</si>
  <si>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</si>
  <si>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</si>
  <si>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</si>
  <si>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</si>
  <si>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</si>
  <si>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</si>
  <si>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</si>
  <si>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</si>
  <si>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</si>
  <si>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</si>
  <si>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</si>
  <si>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</si>
  <si>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</si>
  <si>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</si>
  <si>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</si>
  <si>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</si>
  <si>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</si>
  <si>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</si>
  <si>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</si>
  <si>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</si>
  <si>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</si>
  <si>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</si>
  <si>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</si>
  <si>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</si>
  <si>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</si>
  <si>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</si>
  <si>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</si>
  <si>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</si>
  <si>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</si>
  <si>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</si>
  <si>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</si>
  <si>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</si>
  <si>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</si>
  <si>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</si>
  <si>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</si>
  <si>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</si>
  <si>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</si>
  <si>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</si>
  <si>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</si>
  <si>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</si>
  <si>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</si>
  <si>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</si>
  <si>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</si>
  <si>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</si>
  <si>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</si>
  <si>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</si>
  <si>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</si>
  <si>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</si>
  <si>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</si>
  <si>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</si>
  <si>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</si>
  <si>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</si>
  <si>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</si>
  <si>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</si>
  <si>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</si>
  <si>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</si>
  <si>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</si>
  <si>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</si>
  <si>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</si>
  <si>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</si>
  <si>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</si>
  <si>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</si>
  <si>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</si>
  <si>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</si>
  <si>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</si>
  <si>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</si>
  <si>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</si>
  <si>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</si>
  <si>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</si>
  <si>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</si>
  <si>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</si>
  <si>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</si>
  <si>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</si>
  <si>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</si>
  <si>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</si>
  <si>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</si>
  <si>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</si>
  <si>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</si>
  <si>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</si>
  <si>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</si>
  <si>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</si>
  <si>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</si>
  <si>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</si>
  <si>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</si>
  <si>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</si>
  <si>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</si>
  <si>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</si>
  <si>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</si>
  <si>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</si>
  <si>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</si>
  <si>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</si>
  <si>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</si>
  <si>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</si>
  <si>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</si>
  <si>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</si>
  <si>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</si>
  <si>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</si>
  <si>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</si>
  <si>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</si>
  <si>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</si>
  <si>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</si>
  <si>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</si>
  <si>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</si>
  <si>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</si>
  <si>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</si>
  <si>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</si>
  <si>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</si>
  <si>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</si>
  <si>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</si>
  <si>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</si>
  <si>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</si>
  <si>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</si>
  <si>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</si>
  <si>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</si>
  <si>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</si>
  <si>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</si>
  <si>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</si>
  <si>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</si>
  <si>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</si>
  <si>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</si>
  <si>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</si>
  <si>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</si>
  <si>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</si>
  <si>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</si>
  <si>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</si>
  <si>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</si>
  <si>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</si>
  <si>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</si>
  <si>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</si>
  <si>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</si>
  <si>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</si>
  <si>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</si>
  <si>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</si>
  <si>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</si>
  <si>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</si>
  <si>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</si>
  <si>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</si>
  <si>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</si>
  <si>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</si>
  <si>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</si>
  <si>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</si>
  <si>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</si>
  <si>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</si>
  <si>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</si>
  <si>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</si>
  <si>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</si>
  <si>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</si>
  <si>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</si>
  <si>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</si>
  <si>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</si>
  <si>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</si>
  <si>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</si>
  <si>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</si>
  <si>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</si>
  <si>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</si>
  <si>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</si>
  <si>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</si>
  <si>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</si>
  <si>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</si>
  <si>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</si>
  <si>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</si>
  <si>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</si>
  <si>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</si>
  <si>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</si>
  <si>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</si>
  <si>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</si>
  <si>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</si>
  <si>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</si>
  <si>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</si>
  <si>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</si>
  <si>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</si>
  <si>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</si>
  <si>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</si>
  <si>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</si>
  <si>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</si>
  <si>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</si>
  <si>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</si>
  <si>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</si>
  <si>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</si>
  <si>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</si>
  <si>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</si>
  <si>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</si>
  <si>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</si>
  <si>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</si>
  <si>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</si>
  <si>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</si>
  <si>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</si>
  <si>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</si>
  <si>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</si>
  <si>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</si>
  <si>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</si>
  <si>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</si>
  <si>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</si>
  <si>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</si>
  <si>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</si>
  <si>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</si>
  <si>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</si>
  <si>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</si>
  <si>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</si>
  <si>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</si>
  <si>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</si>
  <si>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</si>
  <si>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</si>
  <si>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</si>
  <si>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</si>
  <si>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</si>
  <si>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</si>
  <si>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</si>
  <si>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</si>
  <si>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</si>
  <si>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</si>
  <si>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</si>
  <si>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</si>
  <si>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</si>
  <si>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</si>
  <si>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</si>
  <si>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</si>
  <si>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</si>
  <si>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</si>
  <si>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</si>
  <si>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</si>
  <si>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</si>
  <si>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</si>
  <si>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</si>
  <si>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</si>
  <si>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</si>
  <si>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</si>
  <si>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</si>
  <si>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</si>
  <si>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</si>
  <si>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</si>
  <si>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</si>
  <si>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</si>
  <si>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</si>
  <si>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</si>
  <si>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</si>
  <si>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</si>
  <si>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</si>
  <si>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</si>
  <si>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</si>
  <si>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</si>
  <si>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</si>
  <si>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</si>
  <si>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</si>
  <si>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</si>
  <si>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</si>
  <si>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</si>
  <si>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</si>
  <si>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</si>
  <si>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</si>
  <si>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</si>
  <si>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</si>
  <si>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</si>
  <si>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</si>
  <si>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</si>
  <si>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</si>
  <si>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</si>
  <si>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</si>
  <si>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</si>
  <si>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</si>
  <si>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</si>
  <si>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</si>
  <si>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</si>
  <si>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</si>
  <si>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</si>
  <si>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</si>
  <si>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</si>
  <si>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</si>
  <si>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</si>
  <si>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</si>
  <si>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</si>
  <si>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</si>
  <si>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</si>
  <si>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</si>
  <si>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</si>
  <si>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</si>
  <si>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</si>
  <si>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</si>
  <si>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</si>
  <si>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</si>
  <si>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</si>
  <si>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</si>
  <si>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</si>
  <si>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</si>
  <si>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</si>
  <si>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</si>
  <si>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</si>
  <si>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</si>
  <si>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</si>
  <si>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</si>
  <si>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</si>
  <si>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</si>
  <si>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</si>
  <si>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</si>
  <si>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</si>
  <si>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</si>
  <si>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</si>
  <si>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</si>
  <si>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</si>
  <si>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</si>
  <si>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</si>
  <si>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</si>
  <si>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</si>
  <si>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</si>
  <si>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</si>
  <si>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</si>
  <si>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</si>
  <si>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</si>
  <si>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</si>
  <si>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</si>
  <si>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</si>
  <si>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</si>
  <si>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</si>
  <si>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</si>
  <si>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</si>
  <si>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</si>
  <si>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</si>
  <si>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</si>
  <si>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</si>
  <si>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</si>
  <si>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</si>
  <si>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</si>
  <si>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</si>
  <si>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</si>
  <si>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</si>
  <si>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</si>
  <si>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</si>
  <si>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</si>
  <si>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</si>
  <si>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</si>
  <si>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</si>
  <si>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</si>
  <si>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</si>
  <si>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</si>
  <si>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</si>
  <si>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</si>
  <si>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</si>
  <si>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</si>
  <si>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</si>
  <si>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</si>
  <si>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</si>
  <si>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</si>
  <si>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</si>
  <si>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</si>
  <si>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</si>
  <si>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</si>
  <si>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</si>
  <si>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</si>
  <si>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</si>
  <si>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</si>
  <si>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</si>
  <si>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</si>
  <si>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</si>
  <si>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</si>
  <si>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</si>
  <si>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</si>
  <si>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</si>
  <si>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</si>
  <si>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</si>
  <si>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</si>
  <si>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</si>
  <si>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</si>
  <si>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</si>
  <si>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</si>
  <si>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</si>
  <si>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</si>
  <si>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</si>
  <si>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</si>
  <si>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</si>
  <si>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</si>
  <si>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</si>
  <si>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</si>
  <si>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</si>
  <si>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</si>
  <si>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</si>
  <si>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</si>
  <si>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</si>
  <si>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</si>
  <si>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</si>
  <si>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</si>
  <si>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</si>
  <si>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</si>
  <si>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</si>
  <si>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</si>
  <si>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</si>
  <si>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</si>
  <si>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</si>
  <si>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</si>
  <si>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</si>
  <si>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</si>
  <si>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</si>
  <si>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</si>
  <si>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</si>
  <si>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</si>
  <si>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</si>
  <si>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</si>
  <si>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</si>
  <si>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</si>
  <si>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</si>
  <si>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</si>
  <si>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</si>
  <si>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</si>
  <si>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</si>
  <si>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</si>
  <si>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</si>
  <si>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</si>
  <si>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</si>
  <si>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</si>
  <si>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</si>
  <si>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</si>
  <si>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</si>
  <si>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</si>
  <si>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</si>
  <si>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</si>
  <si>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</si>
  <si>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</si>
  <si>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</si>
  <si>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</si>
  <si>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</si>
  <si>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</si>
  <si>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</si>
  <si>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</si>
  <si>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</si>
  <si>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</si>
  <si>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</si>
  <si>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</si>
  <si>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</si>
  <si>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</si>
  <si>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</si>
  <si>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</si>
  <si>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</si>
  <si>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</si>
  <si>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</si>
  <si>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</si>
  <si>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</si>
  <si>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</si>
  <si>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</si>
  <si>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</si>
  <si>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</si>
  <si>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</si>
  <si>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</si>
  <si>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</si>
  <si>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</si>
  <si>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</si>
  <si>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</si>
  <si>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</si>
  <si>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</si>
  <si>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</si>
  <si>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</si>
  <si>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</si>
  <si>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</si>
  <si>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</si>
  <si>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</si>
  <si>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</si>
  <si>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</si>
  <si>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</si>
  <si>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</si>
  <si>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</si>
  <si>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</si>
  <si>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</si>
  <si>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</si>
  <si>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</si>
  <si>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</si>
  <si>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</si>
  <si>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</si>
  <si>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</si>
  <si>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</si>
  <si>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</si>
  <si>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</si>
  <si>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</si>
  <si>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</si>
  <si>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</si>
  <si>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</si>
  <si>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</si>
  <si>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</si>
  <si>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</si>
  <si>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</si>
  <si>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</si>
  <si>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</si>
  <si>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</si>
  <si>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</si>
  <si>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</si>
  <si>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</si>
  <si>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</si>
  <si>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</si>
  <si>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</si>
  <si>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</si>
  <si>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</si>
  <si>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</si>
  <si>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</si>
  <si>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</si>
  <si>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</si>
  <si>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</si>
  <si>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</si>
  <si>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</si>
  <si>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</si>
  <si>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</si>
  <si>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</si>
  <si>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</si>
  <si>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</si>
  <si>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</si>
  <si>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</si>
  <si>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</si>
  <si>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</si>
  <si>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</si>
  <si>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</si>
  <si>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</si>
  <si>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</si>
  <si>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</si>
  <si>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</si>
  <si>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</si>
  <si>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</si>
  <si>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</si>
  <si>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</si>
  <si>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</si>
  <si>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</si>
  <si>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</si>
  <si>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</si>
  <si>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</si>
  <si>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</si>
  <si>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</si>
  <si>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</si>
  <si>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</si>
  <si>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</si>
  <si>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</si>
  <si>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</si>
  <si>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</si>
  <si>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</si>
  <si>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</si>
  <si>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</si>
  <si>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</si>
  <si>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</si>
  <si>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</si>
  <si>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</si>
  <si>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</si>
  <si>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</si>
  <si>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</si>
  <si>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</si>
  <si>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</si>
  <si>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</si>
  <si>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</si>
  <si>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</si>
  <si>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</si>
  <si>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</si>
  <si>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</si>
  <si>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</si>
  <si>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</si>
  <si>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</si>
  <si>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</si>
  <si>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</si>
  <si>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</si>
  <si>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</si>
  <si>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</si>
  <si>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</si>
  <si>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</si>
  <si>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</si>
  <si>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</si>
  <si>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</si>
  <si>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</si>
  <si>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</si>
  <si>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</si>
  <si>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</si>
  <si>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</si>
  <si>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</si>
  <si>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</si>
  <si>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</si>
  <si>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</si>
  <si>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</si>
  <si>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</si>
  <si>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</si>
  <si>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</si>
  <si>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</si>
  <si>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</si>
  <si>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</si>
  <si>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</si>
  <si>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</si>
  <si>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</si>
  <si>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</si>
  <si>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</si>
  <si>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</si>
  <si>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</si>
  <si>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</si>
  <si>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</si>
  <si>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</si>
  <si>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</si>
  <si>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</si>
  <si>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</si>
  <si>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</si>
  <si>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</si>
  <si>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</si>
  <si>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</si>
  <si>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</si>
  <si>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</si>
  <si>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</si>
  <si>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</si>
  <si>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</si>
  <si>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</si>
  <si>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</si>
  <si>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</si>
  <si>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</si>
  <si>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</si>
  <si>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</si>
  <si>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</si>
  <si>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</si>
  <si>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</si>
  <si>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</si>
  <si>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</si>
  <si>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</si>
  <si>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</si>
  <si>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</si>
  <si>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</si>
  <si>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</si>
  <si>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</si>
  <si>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</si>
  <si>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</si>
  <si>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</si>
  <si>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</si>
  <si>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</si>
  <si>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</si>
  <si>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</si>
  <si>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</si>
  <si>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</si>
  <si>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</si>
  <si>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</si>
  <si>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</si>
  <si>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</si>
  <si>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</si>
  <si>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</si>
  <si>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</si>
  <si>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</si>
  <si>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</si>
  <si>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</si>
  <si>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</si>
  <si>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</si>
  <si>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</si>
  <si>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</si>
  <si>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</si>
  <si>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</si>
  <si>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</si>
  <si>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</si>
  <si>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</si>
  <si>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</si>
  <si>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</si>
  <si>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</si>
  <si>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</si>
  <si>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</si>
  <si>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</si>
  <si>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</si>
  <si>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</si>
  <si>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</si>
  <si>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</si>
  <si>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</si>
  <si>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</si>
  <si>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</si>
  <si>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</si>
  <si>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</si>
  <si>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</si>
  <si>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</si>
  <si>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</si>
  <si>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</si>
  <si>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</si>
  <si>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</si>
  <si>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</si>
  <si>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</si>
  <si>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</si>
  <si>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</si>
  <si>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</si>
  <si>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</si>
  <si>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</si>
  <si>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</si>
  <si>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</si>
  <si>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</si>
  <si>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</si>
  <si>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</si>
  <si>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</si>
  <si>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</si>
  <si>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</si>
  <si>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</si>
  <si>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</si>
  <si>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</si>
  <si>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</si>
  <si>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</si>
  <si>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</si>
  <si>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</si>
  <si>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</si>
  <si>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</si>
  <si>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</si>
  <si>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</si>
  <si>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</si>
  <si>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</si>
  <si>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</si>
  <si>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</si>
  <si>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</si>
  <si>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</si>
  <si>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</si>
  <si>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</si>
  <si>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</si>
  <si>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</si>
  <si>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</si>
  <si>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</si>
  <si>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</si>
  <si>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</si>
  <si>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</si>
  <si>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</si>
  <si>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</si>
  <si>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</si>
  <si>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</si>
  <si>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</si>
  <si>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</si>
  <si>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</si>
  <si>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</si>
  <si>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</si>
  <si>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</si>
  <si>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</si>
  <si>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</si>
  <si>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</si>
  <si>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</si>
  <si>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</si>
  <si>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</si>
  <si>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</si>
  <si>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</si>
  <si>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</si>
  <si>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</si>
  <si>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</si>
  <si>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</si>
  <si>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</si>
  <si>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</si>
  <si>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</si>
  <si>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</si>
  <si>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</si>
  <si>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</si>
  <si>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</si>
  <si>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</si>
  <si>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</si>
  <si>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</si>
  <si>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</si>
  <si>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</si>
  <si>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</si>
  <si>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</si>
  <si>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</si>
  <si>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</si>
  <si>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</si>
  <si>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</si>
  <si>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</si>
  <si>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</si>
  <si>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</si>
  <si>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</si>
  <si>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</si>
  <si>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</si>
  <si>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</si>
  <si>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</si>
  <si>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</si>
  <si>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</si>
  <si>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</si>
  <si>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</si>
  <si>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</si>
  <si>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</si>
  <si>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</si>
  <si>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</si>
  <si>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</si>
  <si>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</si>
  <si>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</si>
  <si>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</si>
  <si>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</si>
  <si>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</si>
  <si>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</si>
  <si>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</si>
  <si>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</si>
  <si>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</si>
  <si>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</si>
  <si>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</si>
  <si>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</si>
  <si>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</si>
  <si>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</si>
  <si>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</si>
  <si>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</si>
  <si>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</si>
  <si>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</si>
  <si>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</si>
  <si>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</si>
  <si>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</si>
  <si>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</si>
  <si>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</si>
  <si>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</si>
  <si>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</si>
  <si>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</si>
  <si>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</si>
  <si>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</si>
  <si>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</si>
  <si>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</si>
  <si>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</si>
  <si>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</si>
  <si>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</si>
  <si>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</si>
  <si>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</si>
  <si>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</si>
  <si>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</si>
  <si>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</si>
  <si>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</si>
  <si>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</si>
  <si>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</si>
  <si>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</si>
  <si>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</si>
  <si>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</si>
  <si>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</si>
  <si>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</si>
  <si>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</si>
  <si>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</si>
  <si>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</si>
  <si>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</si>
  <si>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</si>
  <si>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</si>
  <si>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</si>
  <si>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</si>
  <si>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</si>
  <si>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</si>
  <si>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</si>
  <si>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</si>
  <si>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</si>
  <si>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</si>
  <si>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</si>
  <si>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</si>
  <si>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</si>
  <si>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</si>
  <si>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</si>
  <si>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</si>
  <si>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</si>
  <si>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</si>
  <si>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</si>
  <si>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</si>
  <si>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</si>
  <si>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</si>
  <si>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</si>
  <si>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</si>
  <si>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</si>
  <si>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</si>
  <si>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</si>
  <si>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</si>
  <si>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</si>
  <si>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</si>
  <si>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</si>
  <si>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</si>
  <si>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</si>
  <si>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</si>
  <si>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</si>
  <si>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</si>
  <si>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</si>
  <si>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</si>
  <si>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</si>
  <si>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</si>
  <si>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</si>
  <si>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</si>
  <si>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</si>
  <si>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</si>
  <si>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</si>
  <si>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</si>
  <si>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</si>
  <si>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</si>
  <si>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</si>
  <si>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</si>
  <si>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</si>
  <si>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</si>
  <si>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</si>
  <si>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</si>
  <si>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</si>
  <si>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</si>
  <si>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</si>
  <si>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</si>
  <si>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</si>
  <si>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</si>
  <si>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</si>
  <si>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</si>
  <si>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</si>
  <si>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</si>
  <si>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</si>
  <si>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</si>
  <si>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</si>
  <si>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</si>
  <si>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</si>
  <si>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</si>
  <si>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</si>
  <si>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</si>
  <si>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</si>
  <si>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</si>
  <si>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</si>
  <si>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</si>
  <si>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</si>
  <si>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</si>
  <si>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</si>
  <si>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</si>
  <si>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</si>
  <si>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</si>
  <si>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</si>
  <si>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</si>
  <si>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</si>
  <si>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</si>
  <si>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</si>
  <si>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</si>
  <si>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</si>
  <si>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</si>
  <si>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</si>
  <si>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</si>
  <si>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</si>
  <si>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</si>
  <si>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</si>
  <si>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</si>
  <si>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</si>
  <si>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</si>
  <si>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</si>
  <si>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</si>
  <si>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</si>
  <si>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</si>
  <si>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</si>
  <si>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</si>
  <si>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</si>
  <si>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</si>
  <si>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</si>
  <si>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</si>
  <si>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</si>
  <si>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</si>
  <si>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</si>
  <si>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</si>
  <si>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</si>
  <si>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</si>
  <si>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</si>
  <si>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</si>
  <si>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</si>
  <si>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</si>
  <si>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</si>
  <si>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</si>
  <si>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</si>
  <si>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</si>
  <si>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</si>
  <si>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</si>
  <si>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</si>
  <si>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</si>
  <si>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</si>
  <si>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</si>
  <si>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</si>
  <si>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</si>
  <si>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</si>
  <si>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</si>
  <si>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</si>
  <si>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</si>
  <si>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</si>
  <si>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</si>
  <si>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</si>
  <si>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</si>
  <si>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</si>
  <si>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</si>
  <si>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</si>
  <si>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</si>
  <si>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</si>
  <si>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</si>
  <si>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</si>
  <si>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</si>
  <si>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</si>
  <si>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</si>
  <si>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</si>
  <si>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</si>
  <si>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</si>
  <si>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</si>
  <si>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</si>
  <si>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</si>
  <si>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</si>
  <si>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</si>
  <si>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</si>
  <si>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</si>
  <si>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</si>
  <si>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</si>
  <si>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</si>
  <si>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</si>
  <si>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</si>
  <si>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</si>
  <si>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</si>
  <si>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</si>
  <si>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</si>
  <si>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</si>
  <si>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</si>
  <si>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</si>
  <si>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</si>
  <si>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</si>
  <si>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</si>
  <si>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</si>
  <si>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</si>
  <si>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</si>
  <si>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</si>
  <si>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</si>
  <si>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</si>
  <si>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</si>
  <si>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</si>
  <si>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</si>
  <si>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</si>
  <si>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</si>
  <si>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</si>
  <si>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</si>
  <si>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</si>
  <si>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</si>
  <si>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</si>
  <si>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</si>
  <si>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</si>
  <si>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</si>
  <si>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</si>
  <si>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</si>
  <si>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</si>
  <si>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</si>
  <si>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</si>
  <si>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</si>
  <si>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</si>
  <si>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</si>
  <si>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</si>
  <si>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</si>
  <si>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</si>
  <si>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</si>
  <si>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</si>
  <si>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</si>
  <si>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</si>
  <si>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</si>
  <si>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</si>
  <si>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</si>
  <si>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</si>
  <si>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</si>
  <si>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</si>
  <si>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</si>
  <si>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</si>
  <si>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</si>
  <si>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</si>
  <si>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</si>
  <si>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</si>
  <si>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</si>
  <si>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</si>
  <si>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</si>
  <si>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</si>
  <si>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</si>
  <si>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</si>
  <si>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</si>
  <si>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</si>
  <si>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</si>
  <si>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</si>
  <si>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</si>
  <si>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</si>
  <si>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</si>
  <si>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</si>
  <si>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</si>
  <si>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</si>
  <si>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</si>
  <si>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</si>
  <si>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</si>
  <si>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</si>
  <si>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</si>
  <si>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</si>
  <si>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</si>
  <si>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</si>
  <si>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</si>
  <si>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</si>
  <si>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</si>
  <si>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</si>
  <si>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</si>
  <si>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</si>
  <si>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</si>
  <si>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</si>
  <si>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</si>
  <si>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</si>
  <si>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</si>
  <si>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</si>
  <si>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</si>
  <si>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</si>
  <si>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</si>
  <si>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</si>
  <si>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</si>
  <si>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</si>
  <si>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</si>
  <si>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</si>
  <si>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</si>
  <si>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</si>
  <si>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</si>
  <si>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</si>
  <si>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</si>
  <si>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</si>
  <si>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</si>
  <si>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</si>
  <si>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</si>
  <si>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</si>
  <si>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</si>
  <si>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</si>
  <si>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</si>
  <si>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</si>
  <si>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</si>
  <si>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</si>
  <si>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</si>
  <si>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</si>
  <si>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</si>
  <si>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</si>
  <si>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</si>
  <si>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</si>
  <si>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</si>
  <si>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</si>
  <si>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</si>
  <si>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</si>
  <si>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</si>
  <si>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</si>
  <si>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</si>
  <si>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</si>
  <si>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</si>
  <si>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</si>
  <si>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</si>
  <si>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</si>
  <si>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</si>
  <si>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</si>
  <si>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</si>
  <si>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</si>
  <si>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</si>
  <si>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</si>
  <si>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</si>
  <si>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</si>
  <si>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</si>
  <si>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</si>
  <si>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</si>
  <si>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</si>
  <si>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</si>
  <si>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</si>
  <si>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</si>
  <si>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</si>
  <si>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</si>
  <si>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</si>
  <si>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</si>
  <si>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</si>
  <si>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</si>
  <si>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</si>
  <si>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</si>
  <si>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</si>
  <si>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</si>
  <si>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</si>
  <si>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</si>
  <si>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</si>
  <si>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</si>
  <si>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</si>
  <si>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</si>
  <si>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</si>
  <si>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</si>
  <si>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</si>
  <si>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</si>
  <si>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</si>
  <si>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</si>
  <si>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</si>
  <si>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</si>
  <si>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</si>
  <si>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</si>
  <si>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</si>
  <si>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</si>
  <si>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</si>
  <si>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</si>
  <si>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</si>
  <si>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</si>
  <si>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</si>
  <si>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</si>
  <si>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</si>
  <si>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</si>
  <si>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</si>
  <si>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</si>
  <si>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</si>
  <si>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</si>
  <si>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</si>
  <si>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</si>
  <si>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</si>
  <si>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</si>
  <si>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</si>
  <si>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</si>
  <si>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</si>
  <si>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</si>
  <si>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</si>
  <si>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</si>
  <si>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</si>
  <si>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</si>
  <si>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</si>
  <si>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</si>
  <si>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</si>
  <si>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</si>
  <si>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</si>
  <si>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</si>
  <si>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</si>
  <si>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</si>
  <si>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</si>
  <si>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</si>
  <si>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</si>
  <si>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</si>
  <si>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</si>
  <si>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</si>
  <si>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</si>
  <si>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</si>
  <si>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</si>
  <si>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</si>
  <si>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</si>
  <si>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</si>
  <si>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</si>
  <si>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</si>
  <si>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</si>
  <si>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</si>
  <si>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</si>
  <si>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</si>
  <si>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</si>
  <si>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</si>
  <si>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</si>
  <si>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</si>
  <si>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</si>
  <si>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</si>
  <si>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</si>
  <si>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</si>
  <si>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</si>
  <si>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</si>
  <si>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</si>
  <si>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</si>
  <si>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</si>
  <si>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</si>
  <si>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</si>
  <si>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</si>
  <si>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</si>
  <si>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</si>
  <si>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</si>
  <si>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</si>
  <si>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</si>
  <si>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</si>
  <si>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</si>
  <si>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</si>
  <si>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</si>
  <si>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</si>
  <si>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</si>
  <si>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</si>
  <si>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</si>
  <si>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</si>
  <si>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</si>
  <si>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</si>
  <si>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</si>
  <si>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</si>
  <si>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</si>
  <si>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</si>
  <si>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</si>
  <si>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</si>
  <si>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</si>
  <si>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</si>
  <si>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</si>
  <si>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</si>
  <si>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</si>
  <si>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</si>
  <si>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</si>
  <si>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</si>
  <si>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</si>
  <si>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</si>
  <si>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</si>
  <si>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</si>
  <si>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</si>
  <si>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</si>
  <si>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</si>
  <si>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</si>
  <si>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</si>
  <si>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</si>
  <si>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</si>
  <si>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</si>
  <si>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</si>
  <si>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</si>
  <si>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</si>
  <si>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</si>
  <si>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</si>
  <si>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</si>
  <si>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</si>
  <si>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</si>
  <si>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</si>
  <si>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</si>
  <si>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</si>
  <si>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</si>
  <si>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</si>
  <si>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</si>
  <si>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</si>
  <si>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</si>
  <si>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</si>
  <si>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</si>
  <si>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</si>
  <si>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</si>
  <si>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</si>
  <si>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</si>
  <si>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</si>
  <si>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</si>
  <si>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</si>
  <si>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</si>
  <si>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</si>
  <si>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</si>
  <si>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</si>
  <si>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</si>
  <si>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</si>
  <si>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</si>
  <si>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</si>
  <si>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</si>
  <si>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</si>
  <si>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</si>
  <si>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</si>
  <si>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</si>
  <si>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</si>
  <si>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</si>
  <si>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</si>
  <si>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</si>
  <si>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</si>
  <si>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</si>
  <si>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</si>
  <si>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</si>
  <si>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</si>
  <si>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</si>
  <si>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</si>
  <si>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</si>
  <si>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</si>
  <si>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</si>
  <si>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</si>
  <si>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</si>
  <si>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</si>
  <si>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</si>
  <si>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</si>
  <si>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</si>
  <si>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</si>
  <si>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</si>
  <si>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</si>
  <si>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</si>
  <si>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</si>
  <si>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</si>
  <si>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</si>
  <si>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</si>
  <si>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</si>
  <si>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</si>
  <si>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</si>
  <si>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</si>
  <si>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</si>
  <si>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</si>
  <si>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</si>
  <si>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</si>
  <si>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</si>
  <si>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</si>
  <si>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</si>
  <si>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</si>
  <si>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</si>
  <si>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</si>
  <si>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</si>
  <si>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</si>
  <si>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</si>
  <si>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</si>
  <si>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</si>
  <si>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</si>
  <si>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</si>
  <si>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</si>
  <si>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</si>
  <si>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</si>
  <si>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</si>
  <si>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</si>
  <si>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</si>
  <si>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</si>
  <si>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</si>
  <si>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</si>
  <si>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</si>
  <si>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</si>
  <si>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</si>
  <si>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</si>
  <si>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</si>
  <si>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</si>
  <si>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</si>
  <si>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</si>
  <si>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</si>
  <si>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</si>
  <si>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</si>
  <si>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</si>
  <si>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</si>
  <si>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</si>
  <si>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</si>
  <si>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</si>
  <si>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</si>
  <si>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</si>
  <si>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</si>
  <si>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</si>
  <si>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</si>
  <si>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</si>
  <si>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</si>
  <si>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</si>
  <si>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</si>
  <si>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</si>
  <si>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</si>
  <si>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</si>
  <si>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</si>
  <si>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</si>
  <si>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</si>
  <si>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</si>
  <si>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</si>
  <si>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</si>
  <si>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</si>
  <si>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</si>
  <si>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</si>
  <si>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</si>
  <si>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</si>
  <si>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</si>
  <si>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</si>
  <si>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</si>
  <si>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</si>
  <si>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</si>
  <si>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</si>
  <si>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</si>
  <si>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</si>
  <si>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</si>
  <si>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</si>
  <si>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</si>
  <si>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</si>
  <si>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</si>
  <si>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</si>
  <si>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</si>
  <si>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</si>
  <si>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</si>
  <si>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</si>
  <si>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</si>
  <si>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</si>
  <si>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</si>
  <si>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</si>
  <si>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</si>
  <si>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</si>
  <si>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</si>
  <si>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</si>
  <si>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</si>
  <si>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</si>
  <si>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</si>
  <si>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</si>
  <si>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</si>
  <si>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</si>
  <si>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</si>
  <si>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</si>
  <si>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</si>
  <si>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</si>
  <si>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</si>
  <si>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</si>
  <si>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</si>
  <si>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</si>
  <si>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</si>
  <si>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</si>
  <si>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</si>
  <si>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</si>
  <si>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</si>
  <si>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</si>
  <si>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</si>
  <si>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</si>
  <si>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</si>
  <si>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</si>
  <si>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</si>
  <si>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</si>
  <si>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</si>
  <si>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</si>
  <si>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</si>
  <si>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</si>
  <si>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</si>
  <si>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</si>
  <si>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</si>
  <si>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</si>
  <si>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</si>
  <si>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</si>
  <si>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</si>
  <si>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</si>
  <si>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</si>
  <si>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</si>
  <si>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</si>
  <si>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</si>
  <si>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</si>
  <si>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</si>
  <si>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</si>
  <si>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</si>
  <si>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</si>
  <si>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</si>
  <si>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</si>
  <si>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</si>
  <si>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</si>
  <si>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</si>
  <si>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</si>
  <si>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</si>
  <si>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</si>
  <si>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</si>
  <si>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</si>
  <si>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</si>
  <si>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</si>
  <si>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</si>
  <si>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</si>
  <si>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</si>
  <si>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</si>
  <si>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</si>
  <si>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</si>
  <si>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</si>
  <si>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</si>
  <si>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</si>
  <si>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</si>
  <si>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</si>
  <si>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</si>
  <si>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</si>
  <si>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</si>
  <si>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</si>
  <si>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</si>
  <si>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</si>
  <si>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</si>
  <si>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</si>
  <si>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</si>
  <si>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</si>
  <si>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</si>
  <si>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</si>
  <si>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</si>
  <si>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</si>
  <si>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</si>
  <si>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</si>
  <si>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</si>
  <si>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</si>
  <si>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</si>
  <si>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</si>
  <si>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</si>
  <si>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</si>
  <si>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</si>
  <si>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</si>
  <si>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</si>
  <si>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</si>
  <si>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</si>
  <si>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</si>
  <si>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</si>
  <si>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</si>
  <si>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</si>
  <si>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</si>
  <si>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</si>
  <si>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</si>
  <si>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</si>
  <si>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</si>
  <si>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</si>
  <si>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</si>
  <si>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</si>
  <si>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</si>
  <si>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</si>
  <si>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</si>
  <si>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</si>
  <si>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</si>
  <si>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</si>
  <si>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</si>
  <si>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</si>
  <si>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</si>
  <si>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</si>
  <si>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</si>
  <si>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</si>
  <si>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</si>
  <si>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</si>
  <si>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</si>
  <si>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</si>
  <si>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</si>
  <si>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</si>
  <si>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</si>
  <si>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</si>
  <si>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</si>
  <si>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</si>
  <si>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</si>
  <si>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</si>
  <si>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</si>
  <si>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</si>
  <si>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</si>
  <si>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</si>
  <si>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</si>
  <si>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</si>
  <si>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</si>
  <si>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</si>
  <si>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</si>
  <si>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</si>
  <si>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</si>
  <si>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</si>
  <si>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</si>
  <si>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</si>
  <si>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</si>
  <si>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</si>
  <si>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</si>
  <si>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</si>
  <si>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</si>
  <si>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</si>
  <si>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</si>
  <si>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</si>
  <si>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</si>
  <si>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</si>
  <si>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</si>
  <si>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</si>
  <si>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</si>
  <si>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</si>
  <si>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</si>
  <si>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</si>
  <si>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</si>
  <si>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</si>
  <si>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</si>
  <si>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</si>
  <si>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</si>
  <si>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</si>
  <si>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</si>
  <si>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</si>
  <si>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</si>
  <si>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</si>
  <si>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</si>
  <si>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</si>
  <si>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</si>
  <si>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</si>
  <si>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</si>
  <si>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</si>
  <si>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</si>
  <si>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</si>
  <si>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</si>
  <si>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</si>
  <si>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</si>
  <si>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</si>
  <si>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</si>
  <si>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</si>
  <si>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</si>
  <si>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</si>
  <si>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</si>
  <si>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</si>
  <si>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</si>
  <si>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</si>
  <si>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</si>
  <si>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</si>
  <si>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</si>
  <si>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</si>
  <si>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</si>
  <si>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</si>
  <si>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</si>
  <si>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</si>
  <si>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</si>
  <si>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</si>
  <si>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</si>
  <si>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</si>
  <si>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</si>
  <si>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</si>
  <si>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</si>
  <si>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</si>
  <si>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</si>
  <si>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</si>
  <si>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</si>
  <si>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</si>
  <si>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</si>
  <si>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</si>
  <si>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</si>
  <si>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</si>
  <si>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</si>
  <si>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</si>
  <si>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</si>
  <si>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</si>
  <si>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</si>
  <si>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</si>
  <si>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</si>
  <si>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</si>
  <si>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</si>
  <si>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</si>
  <si>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</si>
  <si>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</si>
  <si>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</si>
  <si>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</si>
  <si>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</si>
  <si>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</si>
  <si>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</si>
  <si>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</si>
  <si>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</si>
  <si>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</si>
  <si>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</si>
  <si>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</si>
  <si>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</si>
  <si>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</si>
  <si>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</si>
  <si>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</si>
  <si>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</si>
  <si>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</si>
  <si>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</si>
  <si>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</si>
  <si>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</si>
  <si>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</si>
  <si>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</si>
  <si>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</si>
  <si>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</si>
  <si>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</si>
  <si>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</si>
  <si>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</si>
  <si>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</si>
  <si>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</si>
  <si>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</si>
  <si>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</si>
  <si>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</si>
  <si>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</si>
  <si>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</si>
  <si>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</si>
  <si>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</si>
  <si>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</si>
  <si>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</si>
  <si>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</si>
  <si>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</si>
  <si>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</si>
  <si>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</si>
  <si>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</si>
  <si>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</si>
  <si>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</si>
  <si>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</si>
  <si>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</si>
  <si>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</si>
  <si>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</si>
  <si>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</si>
  <si>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</si>
  <si>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</si>
  <si>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</si>
  <si>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</si>
  <si>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</si>
  <si>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</si>
  <si>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</si>
  <si>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</si>
  <si>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</si>
  <si>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</si>
  <si>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</si>
  <si>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</si>
  <si>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</si>
  <si>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</si>
  <si>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</si>
  <si>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</si>
  <si>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</si>
  <si>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</si>
  <si>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</si>
  <si>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</si>
  <si>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</si>
  <si>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</si>
  <si>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</si>
  <si>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</si>
  <si>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</si>
  <si>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</si>
  <si>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</si>
  <si>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</si>
  <si>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</si>
  <si>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</si>
  <si>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</si>
  <si>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</si>
  <si>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</si>
  <si>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</si>
  <si>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</si>
  <si>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</si>
  <si>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</si>
  <si>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</si>
  <si>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</si>
  <si>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</si>
  <si>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</si>
  <si>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</si>
  <si>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</si>
  <si>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</si>
  <si>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</si>
  <si>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</si>
  <si>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</si>
  <si>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</si>
  <si>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</si>
  <si>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</si>
  <si>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</si>
  <si>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</si>
  <si>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</si>
  <si>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</si>
  <si>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</si>
  <si>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</si>
  <si>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</si>
  <si>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</si>
  <si>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</si>
  <si>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</si>
  <si>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</si>
  <si>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</si>
  <si>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</si>
  <si>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</si>
  <si>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</si>
  <si>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</si>
  <si>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</si>
  <si>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</si>
  <si>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</si>
  <si>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</si>
  <si>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</si>
  <si>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</si>
  <si>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</si>
  <si>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</si>
  <si>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</si>
  <si>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</si>
  <si>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</si>
  <si>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</si>
  <si>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</si>
  <si>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</si>
  <si>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</si>
  <si>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</si>
  <si>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</si>
  <si>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</si>
  <si>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</si>
  <si>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</si>
  <si>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</si>
  <si>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</si>
  <si>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</si>
  <si>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</si>
  <si>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</si>
  <si>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</si>
  <si>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</si>
  <si>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</si>
  <si>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</si>
  <si>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</si>
  <si>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</si>
  <si>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</si>
  <si>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</si>
  <si>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</si>
  <si>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</si>
  <si>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</si>
  <si>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</si>
  <si>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</si>
  <si>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</si>
  <si>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</si>
  <si>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</si>
  <si>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</si>
  <si>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</si>
  <si>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</si>
  <si>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</si>
  <si>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</si>
  <si>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</si>
  <si>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</si>
  <si>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</si>
  <si>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</si>
  <si>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</si>
  <si>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</si>
  <si>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</si>
  <si>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</si>
  <si>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</si>
  <si>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</si>
  <si>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</si>
  <si>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</si>
  <si>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</si>
  <si>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</si>
  <si>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</si>
  <si>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</si>
  <si>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</si>
  <si>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</si>
  <si>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</si>
  <si>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</si>
  <si>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</si>
  <si>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</si>
  <si>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</si>
  <si>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</si>
  <si>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</si>
  <si>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</si>
  <si>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</si>
  <si>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</si>
  <si>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</si>
  <si>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</si>
  <si>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</si>
  <si>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</si>
  <si>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</si>
  <si>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</si>
  <si>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</si>
  <si>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</si>
  <si>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</si>
  <si>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</si>
  <si>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</si>
  <si>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</si>
  <si>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</si>
  <si>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</si>
  <si>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</si>
  <si>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</si>
  <si>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</si>
  <si>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</si>
  <si>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</si>
  <si>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</si>
  <si>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</si>
  <si>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</si>
  <si>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</si>
  <si>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</si>
  <si>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</si>
  <si>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</si>
  <si>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</si>
  <si>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</si>
  <si>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</si>
  <si>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</si>
  <si>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</si>
  <si>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</si>
  <si>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</si>
  <si>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</si>
  <si>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</si>
  <si>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</si>
  <si>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</si>
  <si>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</si>
  <si>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</si>
  <si>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</si>
  <si>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</si>
  <si>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</si>
  <si>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</si>
  <si>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</si>
  <si>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</si>
  <si>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</si>
  <si>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</si>
  <si>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</si>
  <si>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</si>
  <si>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</si>
  <si>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</si>
  <si>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</si>
  <si>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</si>
  <si>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</si>
  <si>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</si>
  <si>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</si>
  <si>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</si>
  <si>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</si>
  <si>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</si>
  <si>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</si>
  <si>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</si>
  <si>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</si>
  <si>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</si>
  <si>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</si>
  <si>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</si>
  <si>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</si>
  <si>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</si>
  <si>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</si>
  <si>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</si>
  <si>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</si>
  <si>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</si>
  <si>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</si>
  <si>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</si>
  <si>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</si>
  <si>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</si>
  <si>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</si>
  <si>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</si>
  <si>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</si>
  <si>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</si>
  <si>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</si>
  <si>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</si>
  <si>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</si>
  <si>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</si>
  <si>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</si>
  <si>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</si>
  <si>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</si>
  <si>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</si>
  <si>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</si>
  <si>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</si>
  <si>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</si>
  <si>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</si>
  <si>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</si>
  <si>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</si>
  <si>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</si>
  <si>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</si>
  <si>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</si>
  <si>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</si>
  <si>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</si>
  <si>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</si>
  <si>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</si>
  <si>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</si>
  <si>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</si>
  <si>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</si>
  <si>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</si>
  <si>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</si>
  <si>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</si>
  <si>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</si>
  <si>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</si>
  <si>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</si>
  <si>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</si>
  <si>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</si>
  <si>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</si>
  <si>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</si>
  <si>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</si>
  <si>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</si>
  <si>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</si>
  <si>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</si>
  <si>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</si>
  <si>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</si>
  <si>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</si>
  <si>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</si>
  <si>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</si>
  <si>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</si>
  <si>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</si>
  <si>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</si>
  <si>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</si>
  <si>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</si>
  <si>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</si>
  <si>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</si>
  <si>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</si>
  <si>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</si>
  <si>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</si>
  <si>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</si>
  <si>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</si>
  <si>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</si>
  <si>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</si>
  <si>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</si>
  <si>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</si>
  <si>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</si>
  <si>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</si>
  <si>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</si>
  <si>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</si>
  <si>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</si>
  <si>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</si>
  <si>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</si>
  <si>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</si>
  <si>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</si>
  <si>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</si>
  <si>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</si>
  <si>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</si>
  <si>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</si>
  <si>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</si>
  <si>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</si>
  <si>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</si>
  <si>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</si>
  <si>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</si>
  <si>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</si>
  <si>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</si>
  <si>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</si>
  <si>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</si>
  <si>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</si>
  <si>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</si>
  <si>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</si>
  <si>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</si>
  <si>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</si>
  <si>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</si>
  <si>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</si>
  <si>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</si>
  <si>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</si>
  <si>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</si>
  <si>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</si>
  <si>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</si>
  <si>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</si>
  <si>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</si>
  <si>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</si>
  <si>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</si>
  <si>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</si>
  <si>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</si>
  <si>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</si>
  <si>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</si>
  <si>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</si>
  <si>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</si>
  <si>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</si>
  <si>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</si>
  <si>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</si>
  <si>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</si>
  <si>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</si>
  <si>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</si>
  <si>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</si>
  <si>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</si>
  <si>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</si>
  <si>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</si>
  <si>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</si>
  <si>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</si>
  <si>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</si>
  <si>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</si>
  <si>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</si>
  <si>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</si>
  <si>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</si>
  <si>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</si>
  <si>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</si>
  <si>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</si>
  <si>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</si>
  <si>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</si>
  <si>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</si>
  <si>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</si>
  <si>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</si>
  <si>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</si>
  <si>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</si>
  <si>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</si>
  <si>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</si>
  <si>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</si>
  <si>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</si>
  <si>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</si>
  <si>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</si>
  <si>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</si>
  <si>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</si>
  <si>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</si>
  <si>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</si>
  <si>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</si>
  <si>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</si>
  <si>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</si>
  <si>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</si>
  <si>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</si>
  <si>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</si>
  <si>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</si>
  <si>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</si>
  <si>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</si>
  <si>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</si>
  <si>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</si>
  <si>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</si>
  <si>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</si>
  <si>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</si>
  <si>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</si>
  <si>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</si>
  <si>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</si>
  <si>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</si>
  <si>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</si>
  <si>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</si>
  <si>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</si>
  <si>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</si>
  <si>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</si>
  <si>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</si>
  <si>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</si>
  <si>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</si>
  <si>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</si>
  <si>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</si>
  <si>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</si>
  <si>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</si>
  <si>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</si>
  <si>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</si>
  <si>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</si>
  <si>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</si>
  <si>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</si>
  <si>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</si>
  <si>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</si>
  <si>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</si>
  <si>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</si>
  <si>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</si>
  <si>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</si>
  <si>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</si>
  <si>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</si>
  <si>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</si>
  <si>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</si>
  <si>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</si>
  <si>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</si>
  <si>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</si>
  <si>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</si>
  <si>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</si>
  <si>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</si>
  <si>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</si>
  <si>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</si>
  <si>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</si>
  <si>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</si>
  <si>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</si>
  <si>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</si>
  <si>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</si>
  <si>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</si>
  <si>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</si>
  <si>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</si>
  <si>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</si>
  <si>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</si>
  <si>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</si>
  <si>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</si>
  <si>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</si>
  <si>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</si>
  <si>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</si>
  <si>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</si>
  <si>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</si>
  <si>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</si>
  <si>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</si>
  <si>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</si>
  <si>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</si>
  <si>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</si>
  <si>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</si>
  <si>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</si>
  <si>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</si>
  <si>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</si>
  <si>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</si>
  <si>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</si>
  <si>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</si>
  <si>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</si>
  <si>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</si>
  <si>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</si>
  <si>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</si>
  <si>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</si>
  <si>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</si>
  <si>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</si>
  <si>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</si>
  <si>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</si>
  <si>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</si>
  <si>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</si>
  <si>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</si>
  <si>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</si>
  <si>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</si>
  <si>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</si>
  <si>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</si>
  <si>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</si>
  <si>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</si>
  <si>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</si>
  <si>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</si>
  <si>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</si>
  <si>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</si>
  <si>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</si>
  <si>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</si>
  <si>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</si>
  <si>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</si>
  <si>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</si>
  <si>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</si>
  <si>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</si>
  <si>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</si>
  <si>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</si>
  <si>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</si>
  <si>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</si>
  <si>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</si>
  <si>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</si>
  <si>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</si>
  <si>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</si>
  <si>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</si>
  <si>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</si>
  <si>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</si>
  <si>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</si>
  <si>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</si>
  <si>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</si>
  <si>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</si>
  <si>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</si>
  <si>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</si>
  <si>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</si>
  <si>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</si>
  <si>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</si>
  <si>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</si>
  <si>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</si>
  <si>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</si>
  <si>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</si>
  <si>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</si>
  <si>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</si>
  <si>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</si>
  <si>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</si>
  <si>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</si>
  <si>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</si>
  <si>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</si>
  <si>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</si>
  <si>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</si>
  <si>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</si>
  <si>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</si>
  <si>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</si>
  <si>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</si>
  <si>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</si>
  <si>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</si>
  <si>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</si>
  <si>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</si>
  <si>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</si>
  <si>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</si>
  <si>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</si>
  <si>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</si>
  <si>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</si>
  <si>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</si>
  <si>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</si>
  <si>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</si>
  <si>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</si>
  <si>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</si>
  <si>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</si>
  <si>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</si>
  <si>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</si>
  <si>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</si>
  <si>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</si>
  <si>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</si>
  <si>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</si>
  <si>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</si>
  <si>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</si>
  <si>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</si>
  <si>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</si>
  <si>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</si>
  <si>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</si>
  <si>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</si>
  <si>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</si>
  <si>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</si>
  <si>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</si>
  <si>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</si>
  <si>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</si>
  <si>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</si>
  <si>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</si>
  <si>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</si>
  <si>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</si>
  <si>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</si>
  <si>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</si>
  <si>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</si>
  <si>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</si>
  <si>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</si>
  <si>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</si>
  <si>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</si>
  <si>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</si>
  <si>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</si>
  <si>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</si>
  <si>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</si>
  <si>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</si>
  <si>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</si>
  <si>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</si>
  <si>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</si>
  <si>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</si>
  <si>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</si>
  <si>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</si>
  <si>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</si>
  <si>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</si>
  <si>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</si>
  <si>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</si>
  <si>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</si>
  <si>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</si>
  <si>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</si>
  <si>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</si>
  <si>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</si>
  <si>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</si>
  <si>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</si>
  <si>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</si>
  <si>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</si>
  <si>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</si>
  <si>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</si>
  <si>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</si>
  <si>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</si>
  <si>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</si>
  <si>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</si>
  <si>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</si>
  <si>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</si>
  <si>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</si>
  <si>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</si>
  <si>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</si>
  <si>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</si>
  <si>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</si>
  <si>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</si>
  <si>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</si>
  <si>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</si>
  <si>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</si>
  <si>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</si>
  <si>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</si>
  <si>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</si>
  <si>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</si>
  <si>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</si>
  <si>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</si>
  <si>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</si>
  <si>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</si>
  <si>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</si>
  <si>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</si>
  <si>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</si>
  <si>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</si>
  <si>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</si>
  <si>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</si>
  <si>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</si>
  <si>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</si>
  <si>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</si>
  <si>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</si>
  <si>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</si>
  <si>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</si>
  <si>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</si>
  <si>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</si>
  <si>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</si>
  <si>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</si>
  <si>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</si>
  <si>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</si>
  <si>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</si>
  <si>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</si>
  <si>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</si>
  <si>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</si>
  <si>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</si>
  <si>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</si>
  <si>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</si>
  <si>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</si>
  <si>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</si>
  <si>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</si>
  <si>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</si>
  <si>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</si>
  <si>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</si>
  <si>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</si>
  <si>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</si>
  <si>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</si>
  <si>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</si>
  <si>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</si>
  <si>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</si>
  <si>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</si>
  <si>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</si>
  <si>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</si>
  <si>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</si>
  <si>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</si>
  <si>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</si>
  <si>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</si>
  <si>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</si>
  <si>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</si>
  <si>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</si>
  <si>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</si>
  <si>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</si>
  <si>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</si>
  <si>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</si>
  <si>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</si>
  <si>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</si>
  <si>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</si>
  <si>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</si>
  <si>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</si>
  <si>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</si>
  <si>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</si>
  <si>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</si>
  <si>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</si>
  <si>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</si>
  <si>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</si>
  <si>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</si>
  <si>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</si>
  <si>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</si>
  <si>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</si>
  <si>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</si>
  <si>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</si>
  <si>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</si>
  <si>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</si>
  <si>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</si>
  <si>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</si>
  <si>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</si>
  <si>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</si>
  <si>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</si>
  <si>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</si>
  <si>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</si>
  <si>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</si>
  <si>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</si>
  <si>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</si>
  <si>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</si>
  <si>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</si>
  <si>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</si>
  <si>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</si>
  <si>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</si>
  <si>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</si>
  <si>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</si>
  <si>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</si>
  <si>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</si>
  <si>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</si>
  <si>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</si>
  <si>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</si>
  <si>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</si>
  <si>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</si>
  <si>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</si>
  <si>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</si>
  <si>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</si>
  <si>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</si>
  <si>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</si>
  <si>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</si>
  <si>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</si>
  <si>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</si>
  <si>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</si>
  <si>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</si>
  <si>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</si>
  <si>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</si>
  <si>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</si>
  <si>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</si>
  <si>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</si>
  <si>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</si>
  <si>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</si>
  <si>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</si>
  <si>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</si>
  <si>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</si>
  <si>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</si>
  <si>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</si>
  <si>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</si>
  <si>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</si>
  <si>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</si>
  <si>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</si>
  <si>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</si>
  <si>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</si>
  <si>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</si>
  <si>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</si>
  <si>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</si>
  <si>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</si>
  <si>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</si>
  <si>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</si>
  <si>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</si>
  <si>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</si>
  <si>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</si>
  <si>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</si>
  <si>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</si>
  <si>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</si>
  <si>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</si>
  <si>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</si>
  <si>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</si>
  <si>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</si>
  <si>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</si>
  <si>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</si>
  <si>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</si>
  <si>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</si>
  <si>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</si>
  <si>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</si>
  <si>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</si>
  <si>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</si>
  <si>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</si>
  <si>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</si>
  <si>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</si>
  <si>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</si>
  <si>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</si>
  <si>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</si>
  <si>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</si>
  <si>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</si>
  <si>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</si>
  <si>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</si>
  <si>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</si>
  <si>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</si>
  <si>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</si>
  <si>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</si>
  <si>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</si>
  <si>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</si>
  <si>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</si>
  <si>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</si>
  <si>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</si>
  <si>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</si>
  <si>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</si>
  <si>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</si>
  <si>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</si>
  <si>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</si>
  <si>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</si>
  <si>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</si>
  <si>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</si>
  <si>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</si>
  <si>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</si>
  <si>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</si>
  <si>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</si>
  <si>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</si>
  <si>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</si>
  <si>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</si>
  <si>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</si>
  <si>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</si>
  <si>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</si>
  <si>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</si>
  <si>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</si>
  <si>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</si>
  <si>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</si>
  <si>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</si>
  <si>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</si>
  <si>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</si>
  <si>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</si>
  <si>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</si>
  <si>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</si>
  <si>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</si>
  <si>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</si>
  <si>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</si>
  <si>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</si>
  <si>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</si>
  <si>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</si>
  <si>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</si>
  <si>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</si>
  <si>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</si>
  <si>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</si>
  <si>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</si>
  <si>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</si>
  <si>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</si>
  <si>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</si>
  <si>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</si>
  <si>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</si>
  <si>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</si>
  <si>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</si>
  <si>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</si>
  <si>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</si>
  <si>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</si>
  <si>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</si>
  <si>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</si>
  <si>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</si>
  <si>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</si>
  <si>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</si>
  <si>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</si>
  <si>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</si>
  <si>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</si>
  <si>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</si>
  <si>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</si>
  <si>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</si>
  <si>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</si>
  <si>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</si>
  <si>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</si>
  <si>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</si>
  <si>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</si>
  <si>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</si>
  <si>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</si>
  <si>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</si>
  <si>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</si>
  <si>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</si>
  <si>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</si>
  <si>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</si>
  <si>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</si>
  <si>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</si>
  <si>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</si>
  <si>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</si>
  <si>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</si>
  <si>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</si>
  <si>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</si>
  <si>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</si>
  <si>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</si>
  <si>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</si>
  <si>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</si>
  <si>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</si>
  <si>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</si>
  <si>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</si>
  <si>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</si>
  <si>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</si>
  <si>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</si>
  <si>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</si>
  <si>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</si>
  <si>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</si>
  <si>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</si>
  <si>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</si>
  <si>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</si>
  <si>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</si>
  <si>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</si>
  <si>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</si>
  <si>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</si>
  <si>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</si>
  <si>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</si>
  <si>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</si>
  <si>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</si>
  <si>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</si>
  <si>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</si>
  <si>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</si>
  <si>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</si>
  <si>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</si>
  <si>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</si>
  <si>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</si>
  <si>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</si>
  <si>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</si>
  <si>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</si>
  <si>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</si>
  <si>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</si>
  <si>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</si>
  <si>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</si>
  <si>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</si>
  <si>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</si>
  <si>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</si>
  <si>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</si>
  <si>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</si>
  <si>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</si>
  <si>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</si>
  <si>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</si>
  <si>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</si>
  <si>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</si>
  <si>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</si>
  <si>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</si>
  <si>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</si>
  <si>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</si>
  <si>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</si>
  <si>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</si>
  <si>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</si>
  <si>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</si>
  <si>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</si>
  <si>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</si>
  <si>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</si>
  <si>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</si>
  <si>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</si>
  <si>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</si>
  <si>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</si>
  <si>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</si>
  <si>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</si>
  <si>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</si>
  <si>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</si>
  <si>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</si>
  <si>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</si>
  <si>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</si>
  <si>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</si>
  <si>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</si>
  <si>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</si>
  <si>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</si>
  <si>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</si>
  <si>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</si>
  <si>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</si>
  <si>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</si>
  <si>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</si>
  <si>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</si>
  <si>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</si>
  <si>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</si>
  <si>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</si>
  <si>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</si>
  <si>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</si>
  <si>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</si>
  <si>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</si>
  <si>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</si>
  <si>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</si>
  <si>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</si>
  <si>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</si>
  <si>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</si>
  <si>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</si>
  <si>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</si>
  <si>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</si>
  <si>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</si>
  <si>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</si>
  <si>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</si>
  <si>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</si>
  <si>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</si>
  <si>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</si>
  <si>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</si>
  <si>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</si>
  <si>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</si>
  <si>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</si>
  <si>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</si>
  <si>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</si>
  <si>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</si>
  <si>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</si>
  <si>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</si>
  <si>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</si>
  <si>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</si>
  <si>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</si>
  <si>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</si>
  <si>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</si>
  <si>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</si>
  <si>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</si>
  <si>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</si>
  <si>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</si>
  <si>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</si>
  <si>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</si>
  <si>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</si>
  <si>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</si>
  <si>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</si>
  <si>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</si>
  <si>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</si>
  <si>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</si>
  <si>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</si>
  <si>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</si>
  <si>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</si>
  <si>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</si>
  <si>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</si>
  <si>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</si>
  <si>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</si>
  <si>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</si>
  <si>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</si>
  <si>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</si>
  <si>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</si>
  <si>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</si>
  <si>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</si>
  <si>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</si>
  <si>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</si>
  <si>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</si>
  <si>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</si>
  <si>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</si>
  <si>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</si>
  <si>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</si>
  <si>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</si>
  <si>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</si>
  <si>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</si>
  <si>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</si>
  <si>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</si>
  <si>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</si>
  <si>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</si>
  <si>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</si>
  <si>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</si>
  <si>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</si>
  <si>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</si>
  <si>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</si>
  <si>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</si>
  <si>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</si>
  <si>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</si>
  <si>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</si>
  <si>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</si>
  <si>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</si>
  <si>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</si>
  <si>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</si>
  <si>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</si>
  <si>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</si>
  <si>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</si>
  <si>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</si>
  <si>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</si>
  <si>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</si>
  <si>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</si>
  <si>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</si>
  <si>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</si>
  <si>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</si>
  <si>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</si>
  <si>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</si>
  <si>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</si>
  <si>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</si>
  <si>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</si>
  <si>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</si>
  <si>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</si>
  <si>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</si>
  <si>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</si>
  <si>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</si>
  <si>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</si>
  <si>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</si>
  <si>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</si>
  <si>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</si>
  <si>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</si>
  <si>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</si>
  <si>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</si>
  <si>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</si>
  <si>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</si>
  <si>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</si>
  <si>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</si>
  <si>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</si>
  <si>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</si>
  <si>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</si>
  <si>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</si>
  <si>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</si>
  <si>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</si>
  <si>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</si>
  <si>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</si>
  <si>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</si>
  <si>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</si>
  <si>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</si>
  <si>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</si>
  <si>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</si>
  <si>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</si>
  <si>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</si>
  <si>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</si>
  <si>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</si>
  <si>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</si>
  <si>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</si>
  <si>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</si>
  <si>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</si>
  <si>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</si>
  <si>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</si>
  <si>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</si>
  <si>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</si>
  <si>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</si>
  <si>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</si>
  <si>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</si>
  <si>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</si>
  <si>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</si>
  <si>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</si>
  <si>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</si>
  <si>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</si>
  <si>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</si>
  <si>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</si>
  <si>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</si>
  <si>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</si>
  <si>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</si>
  <si>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</si>
  <si>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</si>
  <si>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</si>
  <si>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</si>
  <si>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</si>
  <si>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</si>
  <si>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</si>
  <si>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</si>
  <si>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</si>
  <si>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</si>
  <si>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</si>
  <si>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</si>
  <si>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</si>
  <si>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</si>
  <si>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</si>
  <si>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</si>
  <si>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</si>
  <si>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</si>
  <si>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</si>
  <si>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</si>
  <si>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</si>
  <si>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</si>
  <si>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</si>
  <si>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</si>
  <si>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</si>
  <si>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</si>
  <si>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</si>
  <si>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</si>
  <si>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</si>
  <si>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</si>
  <si>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</si>
  <si>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</si>
  <si>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</si>
  <si>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</si>
  <si>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</si>
  <si>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</si>
  <si>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</si>
  <si>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</si>
  <si>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</si>
  <si>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</si>
  <si>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</si>
  <si>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</si>
  <si>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</si>
  <si>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</si>
  <si>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</si>
  <si>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</si>
  <si>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</si>
  <si>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</si>
  <si>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</si>
  <si>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</si>
  <si>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</si>
  <si>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</si>
  <si>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</si>
  <si>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</si>
  <si>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</si>
  <si>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</si>
  <si>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</si>
  <si>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</si>
  <si>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</si>
  <si>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</si>
  <si>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</si>
  <si>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</si>
  <si>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</si>
  <si>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</si>
  <si>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</si>
  <si>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</si>
  <si>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</si>
  <si>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</si>
  <si>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</si>
  <si>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</si>
  <si>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</si>
  <si>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</si>
  <si>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</si>
  <si>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</si>
  <si>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</si>
  <si>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</si>
  <si>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</si>
  <si>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</si>
  <si>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</si>
  <si>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</si>
  <si>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</si>
  <si>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</si>
  <si>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</si>
  <si>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</si>
  <si>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</si>
  <si>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</si>
  <si>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</si>
  <si>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</si>
  <si>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</si>
  <si>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</si>
  <si>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</si>
  <si>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</si>
  <si>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</si>
  <si>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</si>
  <si>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</si>
  <si>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</si>
  <si>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</si>
  <si>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</si>
  <si>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</si>
  <si>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</si>
  <si>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</si>
  <si>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</si>
  <si>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</si>
  <si>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</si>
  <si>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</si>
  <si>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</si>
  <si>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</si>
  <si>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</si>
  <si>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</si>
  <si>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</si>
  <si>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</si>
  <si>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</si>
  <si>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</si>
  <si>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</si>
  <si>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</si>
  <si>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</si>
  <si>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</si>
  <si>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</si>
  <si>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</si>
  <si>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</si>
  <si>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</si>
  <si>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</si>
  <si>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</si>
  <si>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</si>
  <si>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</si>
  <si>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</si>
  <si>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</si>
  <si>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</si>
  <si>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</si>
  <si>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</si>
  <si>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</si>
  <si>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</si>
  <si>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</si>
  <si>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</si>
  <si>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</si>
  <si>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</si>
  <si>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</si>
  <si>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</si>
  <si>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</si>
  <si>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</si>
  <si>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</si>
  <si>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</si>
  <si>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</si>
  <si>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</si>
  <si>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</si>
  <si>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</si>
  <si>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</si>
  <si>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</si>
  <si>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</si>
  <si>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</si>
  <si>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</si>
  <si>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</si>
  <si>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</si>
  <si>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</si>
  <si>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</si>
  <si>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</si>
  <si>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</si>
  <si>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</si>
  <si>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</si>
  <si>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</si>
  <si>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</si>
  <si>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</si>
  <si>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</si>
  <si>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</si>
  <si>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</si>
  <si>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</si>
  <si>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</si>
  <si>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</si>
  <si>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</si>
  <si>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</si>
  <si>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</si>
  <si>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</si>
  <si>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</si>
  <si>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</si>
  <si>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</si>
  <si>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</si>
  <si>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</si>
  <si>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</si>
  <si>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</si>
  <si>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</si>
  <si>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</si>
  <si>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</si>
  <si>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</si>
  <si>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</si>
  <si>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</si>
  <si>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</si>
  <si>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</si>
  <si>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</si>
  <si>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</si>
  <si>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</si>
  <si>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</si>
  <si>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</si>
  <si>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</si>
  <si>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</si>
  <si>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</si>
  <si>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</si>
  <si>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</si>
  <si>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</si>
  <si>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</si>
  <si>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</si>
  <si>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</si>
  <si>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</si>
  <si>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</si>
  <si>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</si>
  <si>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</si>
  <si>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</si>
  <si>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</si>
  <si>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</si>
  <si>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</si>
  <si>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</si>
  <si>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</si>
  <si>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</si>
  <si>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</si>
  <si>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</si>
  <si>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</si>
  <si>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</si>
  <si>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</si>
  <si>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</si>
  <si>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</si>
  <si>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</si>
  <si>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</si>
  <si>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</si>
  <si>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</si>
  <si>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</si>
  <si>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</si>
  <si>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</si>
  <si>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</si>
  <si>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</si>
  <si>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</si>
  <si>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</si>
  <si>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</si>
  <si>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</si>
  <si>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</si>
  <si>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</si>
  <si>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</si>
  <si>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</si>
  <si>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</si>
  <si>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</si>
  <si>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</si>
  <si>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</si>
  <si>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</si>
  <si>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</si>
  <si>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</si>
  <si>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</si>
  <si>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</si>
  <si>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</si>
  <si>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</si>
  <si>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</si>
  <si>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</si>
  <si>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</si>
  <si>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</si>
  <si>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</si>
  <si>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</si>
  <si>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</si>
  <si>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</si>
  <si>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</si>
  <si>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</si>
  <si>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</si>
  <si>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</si>
  <si>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</si>
  <si>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</si>
  <si>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</si>
  <si>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</si>
  <si>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</si>
  <si>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</si>
  <si>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</si>
  <si>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</si>
  <si>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</si>
  <si>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</si>
  <si>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</si>
  <si>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</si>
  <si>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</si>
  <si>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</si>
  <si>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</si>
  <si>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</si>
  <si>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</si>
  <si>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</si>
  <si>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</si>
  <si>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</si>
  <si>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</si>
  <si>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</si>
  <si>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</si>
  <si>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</si>
  <si>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</si>
  <si>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</si>
  <si>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</si>
  <si>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</si>
  <si>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</si>
  <si>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</si>
  <si>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</si>
  <si>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</si>
  <si>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</si>
  <si>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</si>
  <si>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</si>
  <si>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</si>
  <si>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</si>
  <si>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</si>
  <si>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</si>
  <si>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</si>
  <si>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</si>
  <si>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</si>
  <si>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</si>
  <si>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</si>
  <si>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</si>
  <si>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</si>
  <si>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</si>
  <si>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</si>
  <si>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</si>
  <si>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</si>
  <si>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</si>
  <si>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</si>
  <si>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</si>
  <si>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</si>
  <si>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</si>
  <si>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</si>
  <si>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</si>
  <si>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</si>
  <si>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</si>
  <si>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</si>
  <si>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</si>
  <si>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</si>
  <si>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</si>
  <si>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</si>
  <si>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</si>
  <si>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</si>
  <si>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</si>
  <si>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</si>
  <si>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</si>
  <si>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</si>
  <si>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</si>
  <si>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</si>
  <si>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</si>
  <si>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</si>
  <si>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</si>
  <si>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</si>
  <si>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</si>
  <si>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</si>
  <si>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</si>
  <si>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</si>
  <si>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</si>
  <si>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</si>
  <si>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</si>
  <si>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</si>
  <si>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</si>
  <si>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</si>
  <si>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</si>
  <si>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</si>
  <si>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</si>
  <si>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</si>
  <si>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</si>
  <si>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</si>
  <si>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</si>
  <si>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</si>
  <si>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</si>
  <si>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</si>
  <si>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</si>
  <si>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</si>
  <si>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</si>
  <si>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</si>
  <si>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</si>
  <si>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</si>
  <si>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</si>
  <si>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</si>
  <si>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</si>
  <si>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</si>
  <si>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</si>
  <si>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</si>
  <si>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</si>
  <si>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</si>
  <si>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</si>
  <si>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</si>
  <si>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</si>
  <si>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</si>
  <si>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</si>
  <si>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</si>
  <si>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</si>
  <si>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</si>
  <si>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</si>
  <si>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</si>
  <si>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</si>
  <si>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</si>
  <si>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</si>
  <si>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</si>
  <si>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</si>
  <si>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</si>
  <si>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</si>
  <si>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</si>
  <si>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</si>
  <si>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</si>
  <si>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</si>
  <si>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</si>
  <si>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</si>
  <si>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</si>
  <si>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</si>
  <si>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</si>
  <si>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</si>
  <si>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</si>
  <si>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</si>
  <si>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</si>
  <si>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</si>
  <si>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</si>
  <si>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</si>
  <si>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</si>
  <si>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</si>
  <si>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</si>
  <si>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</si>
  <si>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</si>
  <si>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</si>
  <si>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</si>
  <si>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</si>
  <si>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</si>
  <si>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</si>
  <si>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</si>
  <si>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</si>
  <si>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</si>
  <si>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</si>
  <si>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</si>
  <si>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</si>
  <si>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</si>
  <si>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</si>
  <si>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</si>
  <si>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</si>
  <si>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</si>
  <si>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</si>
  <si>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</si>
  <si>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</si>
  <si>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</si>
  <si>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</si>
  <si>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</si>
  <si>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</si>
  <si>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</si>
  <si>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</si>
  <si>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</si>
  <si>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</si>
  <si>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</si>
  <si>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</si>
  <si>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</si>
  <si>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</si>
  <si>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</si>
  <si>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</si>
  <si>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</si>
  <si>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</si>
  <si>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</si>
  <si>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</si>
  <si>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</si>
  <si>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</si>
  <si>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</si>
  <si>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</si>
  <si>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</si>
  <si>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</si>
  <si>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</si>
  <si>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</si>
  <si>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</si>
  <si>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</si>
  <si>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</si>
  <si>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</si>
  <si>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</si>
  <si>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</si>
  <si>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</si>
  <si>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</si>
  <si>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</si>
  <si>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</si>
  <si>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</si>
  <si>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</si>
  <si>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</si>
  <si>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</si>
  <si>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</si>
  <si>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</si>
  <si>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</si>
  <si>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</si>
  <si>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</si>
  <si>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</si>
  <si>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</si>
  <si>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</si>
  <si>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</si>
  <si>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</si>
  <si>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</si>
  <si>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</si>
  <si>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</si>
  <si>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</si>
  <si>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</si>
  <si>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</si>
  <si>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</si>
  <si>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</si>
  <si>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</si>
  <si>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</si>
  <si>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</si>
  <si>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</si>
  <si>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</si>
  <si>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</si>
  <si>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</si>
  <si>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</si>
  <si>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</si>
  <si>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</si>
  <si>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</si>
  <si>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</si>
  <si>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</si>
  <si>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</si>
  <si>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</si>
  <si>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</si>
  <si>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</si>
  <si>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</si>
  <si>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</si>
  <si>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</si>
  <si>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</si>
  <si>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</si>
  <si>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</si>
  <si>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</si>
  <si>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</si>
  <si>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</si>
  <si>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</si>
  <si>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</si>
  <si>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</si>
  <si>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</si>
  <si>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</si>
  <si>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</si>
  <si>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</si>
  <si>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</si>
  <si>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</si>
  <si>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</si>
  <si>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</si>
  <si>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</si>
  <si>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</si>
  <si>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</si>
  <si>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</si>
  <si>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</si>
  <si>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</si>
  <si>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</si>
  <si>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</si>
  <si>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</si>
  <si>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</si>
  <si>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</si>
  <si>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</si>
  <si>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</si>
  <si>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</si>
  <si>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</si>
  <si>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</si>
  <si>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</si>
  <si>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</si>
  <si>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</si>
  <si>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</si>
  <si>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</si>
  <si>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</si>
  <si>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</si>
  <si>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</si>
  <si>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</si>
  <si>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</si>
  <si>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</si>
  <si>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</si>
  <si>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</si>
  <si>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</si>
  <si>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</si>
  <si>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</si>
  <si>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</si>
  <si>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</si>
  <si>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</si>
  <si>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</si>
  <si>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</si>
  <si>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</si>
  <si>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</si>
  <si>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</si>
  <si>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</si>
  <si>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</si>
  <si>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</si>
  <si>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</si>
  <si>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</si>
  <si>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</si>
  <si>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</si>
  <si>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</si>
  <si>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</si>
  <si>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</si>
  <si>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</si>
  <si>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</si>
  <si>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</si>
  <si>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</si>
  <si>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</si>
  <si>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</si>
  <si>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</si>
  <si>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</si>
  <si>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</si>
  <si>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</si>
  <si>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</si>
  <si>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</si>
  <si>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</si>
  <si>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</si>
  <si>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</si>
  <si>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</si>
  <si>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</si>
  <si>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</si>
  <si>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</si>
  <si>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</si>
  <si>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</si>
  <si>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</si>
  <si>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</si>
  <si>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</si>
  <si>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</si>
  <si>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</si>
  <si>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</si>
  <si>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</si>
  <si>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</si>
  <si>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</si>
  <si>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</si>
  <si>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</si>
  <si>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</si>
  <si>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</si>
  <si>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</si>
  <si>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</si>
  <si>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</si>
  <si>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</si>
  <si>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</si>
  <si>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</si>
  <si>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</si>
  <si>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</si>
  <si>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</si>
  <si>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</si>
  <si>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</si>
  <si>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</si>
  <si>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</si>
  <si>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</si>
  <si>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</si>
  <si>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</si>
  <si>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</si>
  <si>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</si>
  <si>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</si>
  <si>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</si>
  <si>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</si>
  <si>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</si>
  <si>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</si>
  <si>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</si>
  <si>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</si>
  <si>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</si>
  <si>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</si>
  <si>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</si>
  <si>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</si>
  <si>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</si>
  <si>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</si>
  <si>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</si>
  <si>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</si>
  <si>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</si>
  <si>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</si>
  <si>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</si>
  <si>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</si>
  <si>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</si>
  <si>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</si>
  <si>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</si>
  <si>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</si>
  <si>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</si>
  <si>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</si>
  <si>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</si>
  <si>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</si>
  <si>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</si>
  <si>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</si>
  <si>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</si>
  <si>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</si>
  <si>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</si>
  <si>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</si>
  <si>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</si>
  <si>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</si>
  <si>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</si>
  <si>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</si>
  <si>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</si>
  <si>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</si>
  <si>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</si>
  <si>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</si>
  <si>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</si>
  <si>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</si>
  <si>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</si>
  <si>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</si>
  <si>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</si>
  <si>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</si>
  <si>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</si>
  <si>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</si>
  <si>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</si>
  <si>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</si>
  <si>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</si>
  <si>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</si>
  <si>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</si>
  <si>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</si>
  <si>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</si>
  <si>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</si>
  <si>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</si>
  <si>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</si>
  <si>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</si>
  <si>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</si>
  <si>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</si>
  <si>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</si>
  <si>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</si>
  <si>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</si>
  <si>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</si>
  <si>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</si>
  <si>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</si>
  <si>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</si>
  <si>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</si>
  <si>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</si>
  <si>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</si>
  <si>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</si>
  <si>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</si>
  <si>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</si>
  <si>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</si>
  <si>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</si>
  <si>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</si>
  <si>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</si>
  <si>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</si>
  <si>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</si>
  <si>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</si>
  <si>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</si>
  <si>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</si>
  <si>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</si>
  <si>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</si>
  <si>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</si>
  <si>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</si>
  <si>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</si>
  <si>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</si>
  <si>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</si>
  <si>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</si>
  <si>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</si>
  <si>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</si>
  <si>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</si>
  <si>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</si>
  <si>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</si>
  <si>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</si>
  <si>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</si>
  <si>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</si>
  <si>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</si>
  <si>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</si>
  <si>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</si>
  <si>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</si>
  <si>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</si>
  <si>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</si>
  <si>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</si>
  <si>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</si>
  <si>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</si>
  <si>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</si>
  <si>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</si>
  <si>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</si>
  <si>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</si>
  <si>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</si>
  <si>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</si>
  <si>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</si>
  <si>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</si>
  <si>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</si>
  <si>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</si>
  <si>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</si>
  <si>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</si>
  <si>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</si>
  <si>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</si>
  <si>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</si>
  <si>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</si>
  <si>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</si>
  <si>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</si>
  <si>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</si>
  <si>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</si>
  <si>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</si>
  <si>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</si>
  <si>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</si>
  <si>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</si>
  <si>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</si>
  <si>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</si>
  <si>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</si>
  <si>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</si>
  <si>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</si>
  <si>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</si>
  <si>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</si>
  <si>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</si>
  <si>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</si>
  <si>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</si>
  <si>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</si>
  <si>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</si>
  <si>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</si>
  <si>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</si>
  <si>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</si>
  <si>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</si>
  <si>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</si>
  <si>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</si>
  <si>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</si>
  <si>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</si>
  <si>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</si>
  <si>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</si>
  <si>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</si>
  <si>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</si>
  <si>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</si>
  <si>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</si>
  <si>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</si>
  <si>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</si>
  <si>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</si>
  <si>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</si>
  <si>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</si>
  <si>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</si>
  <si>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</si>
  <si>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</si>
  <si>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</si>
  <si>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</si>
  <si>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</si>
  <si>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</si>
  <si>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</si>
  <si>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</si>
  <si>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</si>
  <si>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</si>
  <si>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</si>
  <si>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</si>
  <si>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</si>
  <si>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</si>
  <si>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</si>
  <si>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</si>
  <si>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</si>
  <si>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</si>
  <si>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</si>
  <si>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</si>
  <si>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</si>
  <si>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</si>
  <si>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</si>
  <si>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</si>
  <si>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</si>
  <si>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</si>
  <si>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</si>
  <si>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</si>
  <si>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</si>
  <si>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</si>
  <si>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</si>
  <si>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</si>
  <si>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</si>
  <si>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</si>
  <si>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</si>
  <si>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</si>
  <si>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</si>
  <si>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</si>
  <si>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</si>
  <si>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</si>
  <si>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</si>
  <si>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</si>
  <si>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</si>
  <si>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</si>
  <si>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</si>
  <si>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</si>
  <si>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</si>
  <si>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</si>
  <si>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</si>
  <si>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</si>
  <si>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</si>
  <si>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</si>
  <si>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</si>
  <si>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</si>
  <si>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</si>
  <si>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</si>
  <si>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</si>
  <si>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</si>
  <si>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</si>
  <si>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</si>
  <si>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</si>
  <si>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</si>
  <si>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</si>
  <si>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</si>
  <si>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</si>
  <si>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</si>
  <si>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</si>
  <si>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</si>
  <si>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</si>
  <si>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</si>
  <si>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</si>
  <si>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</si>
  <si>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</si>
  <si>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</si>
  <si>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</si>
  <si>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</si>
  <si>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</si>
  <si>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</si>
  <si>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</si>
  <si>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</si>
  <si>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</si>
  <si>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</si>
  <si>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</si>
  <si>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</si>
  <si>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</si>
  <si>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</si>
  <si>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</si>
  <si>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</si>
  <si>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</si>
  <si>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</si>
  <si>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</si>
  <si>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</si>
  <si>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</si>
  <si>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</si>
  <si>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</si>
  <si>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</si>
  <si>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</si>
  <si>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</si>
  <si>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</si>
  <si>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</si>
  <si>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</si>
  <si>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</si>
  <si>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</si>
  <si>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</si>
  <si>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</si>
  <si>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</si>
  <si>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</si>
  <si>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</si>
  <si>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</si>
  <si>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</si>
  <si>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</si>
  <si>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</si>
  <si>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</si>
  <si>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</si>
  <si>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</si>
  <si>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</si>
  <si>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</si>
  <si>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</si>
  <si>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</si>
  <si>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</si>
  <si>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</si>
  <si>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</si>
  <si>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</si>
  <si>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</si>
  <si>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</si>
  <si>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</si>
  <si>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</si>
  <si>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</si>
  <si>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</si>
  <si>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</si>
  <si>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</si>
  <si>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</si>
  <si>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</si>
  <si>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</si>
  <si>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</si>
  <si>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</si>
  <si>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</si>
  <si>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</si>
  <si>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</si>
  <si>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</si>
  <si>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</si>
  <si>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</si>
  <si>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</si>
  <si>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</si>
  <si>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</si>
  <si>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</si>
  <si>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</si>
  <si>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</si>
  <si>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</si>
  <si>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</si>
  <si>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</si>
  <si>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</si>
  <si>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</si>
  <si>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</si>
  <si>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</si>
  <si>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</si>
  <si>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</si>
  <si>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</si>
  <si>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</si>
  <si>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</si>
  <si>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</si>
  <si>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</si>
  <si>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</si>
  <si>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</si>
  <si>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</si>
  <si>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</si>
  <si>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</si>
  <si>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</si>
  <si>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</si>
  <si>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</si>
  <si>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</si>
  <si>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</si>
  <si>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</si>
  <si>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</si>
  <si>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</si>
  <si>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</si>
  <si>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</si>
  <si>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</si>
  <si>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</si>
  <si>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</si>
  <si>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</si>
  <si>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</si>
  <si>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</si>
  <si>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</si>
  <si>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</si>
  <si>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</si>
  <si>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</si>
  <si>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</si>
  <si>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</si>
  <si>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</si>
  <si>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</si>
  <si>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</si>
  <si>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</si>
  <si>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</si>
  <si>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</si>
  <si>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</si>
  <si>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</si>
  <si>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</si>
  <si>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</si>
  <si>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</si>
  <si>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</si>
  <si>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</si>
  <si>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</si>
  <si>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</si>
  <si>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</si>
  <si>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</si>
  <si>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</si>
  <si>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</si>
  <si>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</si>
  <si>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</si>
  <si>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</si>
  <si>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</si>
  <si>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</si>
  <si>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</si>
  <si>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</si>
  <si>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</si>
  <si>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</si>
  <si>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</si>
  <si>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</si>
  <si>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</si>
  <si>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</si>
  <si>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</si>
  <si>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</si>
  <si>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</si>
  <si>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</si>
  <si>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</si>
  <si>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</si>
  <si>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</si>
  <si>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</si>
  <si>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</si>
  <si>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</si>
  <si>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</si>
  <si>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</si>
  <si>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</si>
  <si>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</si>
  <si>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</si>
  <si>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</si>
  <si>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</si>
  <si>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</si>
  <si>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</si>
  <si>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</si>
  <si>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</si>
  <si>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</si>
  <si>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</si>
  <si>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</si>
  <si>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</si>
  <si>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</si>
  <si>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</si>
  <si>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</si>
  <si>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</si>
  <si>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</si>
  <si>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</si>
  <si>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</si>
  <si>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</si>
  <si>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</si>
  <si>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</si>
  <si>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</si>
  <si>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</si>
  <si>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</si>
  <si>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</si>
  <si>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</si>
  <si>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</si>
  <si>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</si>
  <si>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</si>
  <si>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</si>
  <si>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</si>
  <si>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</si>
  <si>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</si>
  <si>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</si>
  <si>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</si>
  <si>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</si>
  <si>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</si>
  <si>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</si>
  <si>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</si>
  <si>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</si>
  <si>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</si>
  <si>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</si>
  <si>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</si>
  <si>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</si>
  <si>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</si>
  <si>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</si>
  <si>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</si>
  <si>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</si>
  <si>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</si>
  <si>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</si>
  <si>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</si>
  <si>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</si>
  <si>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</si>
  <si>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</si>
  <si>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</si>
  <si>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</si>
  <si>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</si>
  <si>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</si>
  <si>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</si>
  <si>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</si>
  <si>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</si>
  <si>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</si>
  <si>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</si>
  <si>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</si>
  <si>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</si>
  <si>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</si>
  <si>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</si>
  <si>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</si>
  <si>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</si>
  <si>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</si>
  <si>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</si>
  <si>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</si>
  <si>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</si>
  <si>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</si>
  <si>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</si>
  <si>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</si>
  <si>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</si>
  <si>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</si>
  <si>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</si>
  <si>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</si>
  <si>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</si>
  <si>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</si>
  <si>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</si>
  <si>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</si>
  <si>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</si>
  <si>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</si>
  <si>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</si>
  <si>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</si>
  <si>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</si>
  <si>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</si>
  <si>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</si>
  <si>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</si>
  <si>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</si>
  <si>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</si>
  <si>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</si>
  <si>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</si>
  <si>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</si>
  <si>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</si>
  <si>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</si>
  <si>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</si>
  <si>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</si>
  <si>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</si>
  <si>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</si>
  <si>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</si>
  <si>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</si>
  <si>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</si>
  <si>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</si>
  <si>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</si>
  <si>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</si>
  <si>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</si>
  <si>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</si>
  <si>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</si>
  <si>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</si>
  <si>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</si>
  <si>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</si>
  <si>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</si>
  <si>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</si>
  <si>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</si>
  <si>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</si>
  <si>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</si>
  <si>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</si>
  <si>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</si>
  <si>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</si>
  <si>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</si>
  <si>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</si>
  <si>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</si>
  <si>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</si>
  <si>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</si>
  <si>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</si>
  <si>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</si>
  <si>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</si>
  <si>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</si>
  <si>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</si>
  <si>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</si>
  <si>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</si>
  <si>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</si>
  <si>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</si>
  <si>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</si>
  <si>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</si>
  <si>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</si>
  <si>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</si>
  <si>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</si>
  <si>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</si>
  <si>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</si>
  <si>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</si>
  <si>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</si>
  <si>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</si>
  <si>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</si>
  <si>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</si>
  <si>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</si>
  <si>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</si>
  <si>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</si>
  <si>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</si>
  <si>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</si>
  <si>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</si>
  <si>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</si>
  <si>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</si>
  <si>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</si>
  <si>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</si>
  <si>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</si>
  <si>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</si>
  <si>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</si>
  <si>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</si>
  <si>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</si>
  <si>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</si>
  <si>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</si>
  <si>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</si>
  <si>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</si>
  <si>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</si>
  <si>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</si>
  <si>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</si>
  <si>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</si>
  <si>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</si>
  <si>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</si>
  <si>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</si>
  <si>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</si>
  <si>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</si>
  <si>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</si>
  <si>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</si>
  <si>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</si>
  <si>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</si>
  <si>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</si>
  <si>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</si>
  <si>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</si>
  <si>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</si>
  <si>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</si>
  <si>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</si>
  <si>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</si>
  <si>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</si>
  <si>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</si>
  <si>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</si>
  <si>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</si>
  <si>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</si>
  <si>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</si>
  <si>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</si>
  <si>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</si>
  <si>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</si>
  <si>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</si>
  <si>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</si>
  <si>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</si>
  <si>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</si>
  <si>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</si>
  <si>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</si>
  <si>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</si>
  <si>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</si>
  <si>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</si>
  <si>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</si>
  <si>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</si>
  <si>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</si>
  <si>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</si>
  <si>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</si>
  <si>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</si>
  <si>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</si>
  <si>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</si>
  <si>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</si>
  <si>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</si>
  <si>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</si>
  <si>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</si>
  <si>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</si>
  <si>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</si>
  <si>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</si>
  <si>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</si>
  <si>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</si>
  <si>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</si>
  <si>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</si>
  <si>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</si>
  <si>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</si>
  <si>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</si>
  <si>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</si>
  <si>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</si>
  <si>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</si>
  <si>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</si>
  <si>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</si>
  <si>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</si>
  <si>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</si>
  <si>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</si>
  <si>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</si>
  <si>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</si>
  <si>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</si>
  <si>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</si>
  <si>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</si>
  <si>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</si>
  <si>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</si>
  <si>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</si>
  <si>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</si>
  <si>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</si>
  <si>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</si>
  <si>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</si>
  <si>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</si>
  <si>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</si>
  <si>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</si>
  <si>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</si>
  <si>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</si>
  <si>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</si>
  <si>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</si>
  <si>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</si>
  <si>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</si>
  <si>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</si>
  <si>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</si>
  <si>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</si>
  <si>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</si>
  <si>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</si>
  <si>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</si>
  <si>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</si>
  <si>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</si>
  <si>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</si>
  <si>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</si>
  <si>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</si>
  <si>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</si>
  <si>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</si>
  <si>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</si>
  <si>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</si>
  <si>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</si>
  <si>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</si>
  <si>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</si>
  <si>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</si>
  <si>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</si>
  <si>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</si>
  <si>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</si>
  <si>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</si>
  <si>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</si>
  <si>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</si>
  <si>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</si>
  <si>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</si>
  <si>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</si>
  <si>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</si>
  <si>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</si>
  <si>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</si>
  <si>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</si>
  <si>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</si>
  <si>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</si>
  <si>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</si>
  <si>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</si>
  <si>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</si>
  <si>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</si>
  <si>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</si>
  <si>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</si>
  <si>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</si>
  <si>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</si>
  <si>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</si>
  <si>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</si>
  <si>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</si>
  <si>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</si>
  <si>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</si>
  <si>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</si>
  <si>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</si>
  <si>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</si>
  <si>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</si>
  <si>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</si>
  <si>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</si>
  <si>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</si>
  <si>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</si>
  <si>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</si>
  <si>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</si>
  <si>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</si>
  <si>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</si>
  <si>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</si>
  <si>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</si>
  <si>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</si>
  <si>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</si>
  <si>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</si>
  <si>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</si>
  <si>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</si>
  <si>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</si>
  <si>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</si>
  <si>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</si>
  <si>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</si>
  <si>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</si>
  <si>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</si>
  <si>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</si>
  <si>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</si>
  <si>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</si>
  <si>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</si>
  <si>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</si>
  <si>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</si>
  <si>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</si>
  <si>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</si>
  <si>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</si>
  <si>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</si>
  <si>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</si>
  <si>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</si>
  <si>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</si>
  <si>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</si>
  <si>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</si>
  <si>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</si>
  <si>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</si>
  <si>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</si>
  <si>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</si>
  <si>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</si>
  <si>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</si>
  <si>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</si>
  <si>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</si>
  <si>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</si>
  <si>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</si>
  <si>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</si>
  <si>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</si>
  <si>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</si>
  <si>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</si>
  <si>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</si>
  <si>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</si>
  <si>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</si>
  <si>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</si>
  <si>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</si>
  <si>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</si>
  <si>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</si>
  <si>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</si>
  <si>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</si>
  <si>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</si>
  <si>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</si>
  <si>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</si>
  <si>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</si>
  <si>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</si>
  <si>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</si>
  <si>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</si>
  <si>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</si>
  <si>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</si>
  <si>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</si>
  <si>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</si>
  <si>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</si>
  <si>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</si>
  <si>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</si>
  <si>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</si>
  <si>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</si>
  <si>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</si>
  <si>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</si>
  <si>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</si>
  <si>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</si>
  <si>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</si>
  <si>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</si>
  <si>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</si>
  <si>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</si>
  <si>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</si>
  <si>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</si>
  <si>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</si>
  <si>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</si>
  <si>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</si>
  <si>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</si>
  <si>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</si>
  <si>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</si>
  <si>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</si>
  <si>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</si>
  <si>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</si>
  <si>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</si>
  <si>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</si>
  <si>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</si>
  <si>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</si>
  <si>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</si>
  <si>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</si>
  <si>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</si>
  <si>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</si>
  <si>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</si>
  <si>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</si>
  <si>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</si>
  <si>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</si>
  <si>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</si>
  <si>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</si>
  <si>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</si>
  <si>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</si>
  <si>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</si>
  <si>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</si>
  <si>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</si>
  <si>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</si>
  <si>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</si>
  <si>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</si>
  <si>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</si>
  <si>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</si>
  <si>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</si>
  <si>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</si>
  <si>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</si>
  <si>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</si>
  <si>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</si>
  <si>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</si>
  <si>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</si>
  <si>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</si>
  <si>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</si>
  <si>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</si>
  <si>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</si>
  <si>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</si>
  <si>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</si>
  <si>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</si>
  <si>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</si>
  <si>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</si>
  <si>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</si>
  <si>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</si>
  <si>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</si>
  <si>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</si>
  <si>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</si>
  <si>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</si>
  <si>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</si>
  <si>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</si>
  <si>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</si>
  <si>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</si>
  <si>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</si>
  <si>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</si>
  <si>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</si>
  <si>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</si>
  <si>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</si>
  <si>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</si>
  <si>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</si>
  <si>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</si>
  <si>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</si>
  <si>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</si>
  <si>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</si>
  <si>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</si>
  <si>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</si>
  <si>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</si>
  <si>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</si>
  <si>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</si>
  <si>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</si>
  <si>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</si>
  <si>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</si>
  <si>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</si>
  <si>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</si>
  <si>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</si>
  <si>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</si>
  <si>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</si>
  <si>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</si>
  <si>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</si>
  <si>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</si>
  <si>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</si>
  <si>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</si>
  <si>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</si>
  <si>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</si>
  <si>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</si>
  <si>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</si>
  <si>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</si>
  <si>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</si>
  <si>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</si>
  <si>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</si>
  <si>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</si>
  <si>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</si>
  <si>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</si>
  <si>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</si>
  <si>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</si>
  <si>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</si>
  <si>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</si>
  <si>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</si>
  <si>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</si>
  <si>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</si>
  <si>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</si>
  <si>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</si>
  <si>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</si>
  <si>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</si>
  <si>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</si>
  <si>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</si>
  <si>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</si>
  <si>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</si>
  <si>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</si>
  <si>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</si>
  <si>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</si>
  <si>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</si>
  <si>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</si>
  <si>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</si>
  <si>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</si>
  <si>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</si>
  <si>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</si>
  <si>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</si>
  <si>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</si>
  <si>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</si>
  <si>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</si>
  <si>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</si>
  <si>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</si>
  <si>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</si>
  <si>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</si>
  <si>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</si>
  <si>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</si>
  <si>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</si>
  <si>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</si>
  <si>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</si>
  <si>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</si>
  <si>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</si>
  <si>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</si>
  <si>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</si>
  <si>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</si>
  <si>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</si>
  <si>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</si>
  <si>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</si>
  <si>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</si>
  <si>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</si>
  <si>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</si>
  <si>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</si>
  <si>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</si>
  <si>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</si>
  <si>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</si>
  <si>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</si>
  <si>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</si>
  <si>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</si>
  <si>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</si>
  <si>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</si>
  <si>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</si>
  <si>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</si>
  <si>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</si>
  <si>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</si>
  <si>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</si>
  <si>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</si>
  <si>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</si>
  <si>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</si>
  <si>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</si>
  <si>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</si>
  <si>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</si>
  <si>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</si>
  <si>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</si>
  <si>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</si>
  <si>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</si>
  <si>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</si>
  <si>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</si>
  <si>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</si>
  <si>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</si>
  <si>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</si>
  <si>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</si>
  <si>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</si>
  <si>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</si>
  <si>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</si>
  <si>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</si>
  <si>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</si>
  <si>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</si>
  <si>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</si>
  <si>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</si>
  <si>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</si>
  <si>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</si>
  <si>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</si>
  <si>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</si>
  <si>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</si>
  <si>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</si>
  <si>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</si>
  <si>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</si>
  <si>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</si>
  <si>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</si>
  <si>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</si>
  <si>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</si>
  <si>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</si>
  <si>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</si>
  <si>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</si>
  <si>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</si>
  <si>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</si>
  <si>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</si>
  <si>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</si>
  <si>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</si>
  <si>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</si>
  <si>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</si>
  <si>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</si>
  <si>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</si>
  <si>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</si>
  <si>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</si>
  <si>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</si>
  <si>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</si>
  <si>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</si>
  <si>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</si>
  <si>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</si>
  <si>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</si>
  <si>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</si>
  <si>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</si>
  <si>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</si>
  <si>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</si>
  <si>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</si>
  <si>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</si>
  <si>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</si>
  <si>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</si>
  <si>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</si>
  <si>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</si>
  <si>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</si>
  <si>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</si>
  <si>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</si>
  <si>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</si>
  <si>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</si>
  <si>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</si>
  <si>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</si>
  <si>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</si>
  <si>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</si>
  <si>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</si>
  <si>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</si>
  <si>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</si>
  <si>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</si>
  <si>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</si>
  <si>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</si>
  <si>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</si>
  <si>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</si>
  <si>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</si>
  <si>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</si>
  <si>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</si>
  <si>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</si>
  <si>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</si>
  <si>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</si>
  <si>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</si>
  <si>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</si>
  <si>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</si>
  <si>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</si>
  <si>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</si>
  <si>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</si>
  <si>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</si>
  <si>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</si>
  <si>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</si>
  <si>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</si>
  <si>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</si>
  <si>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</si>
  <si>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</si>
  <si>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</si>
  <si>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</si>
  <si>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</si>
  <si>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</si>
  <si>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</si>
  <si>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</si>
  <si>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</si>
  <si>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</si>
  <si>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</si>
  <si>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</si>
  <si>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</si>
  <si>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</si>
  <si>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</si>
  <si>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</si>
  <si>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</si>
  <si>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</si>
  <si>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</si>
  <si>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</si>
  <si>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</si>
  <si>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</si>
  <si>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</si>
  <si>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</si>
  <si>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</si>
  <si>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</si>
  <si>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</si>
  <si>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</si>
  <si>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</si>
  <si>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</si>
  <si>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</si>
  <si>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</si>
  <si>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</si>
  <si>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</si>
  <si>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</si>
  <si>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</si>
  <si>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</si>
  <si>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</si>
  <si>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</si>
  <si>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</si>
  <si>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</si>
  <si>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</si>
  <si>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</si>
  <si>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</si>
  <si>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</si>
  <si>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</si>
  <si>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</si>
  <si>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</si>
  <si>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</si>
  <si>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</si>
  <si>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</si>
  <si>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</si>
  <si>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</si>
  <si>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</si>
  <si>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</si>
  <si>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</si>
  <si>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</si>
  <si>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</si>
  <si>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</si>
  <si>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</si>
  <si>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</si>
  <si>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</si>
  <si>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</si>
  <si>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</si>
  <si>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</si>
  <si>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</si>
  <si>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</si>
  <si>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</si>
  <si>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</si>
  <si>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</si>
  <si>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</si>
  <si>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</si>
  <si>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</si>
  <si>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</si>
  <si>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</si>
  <si>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</si>
  <si>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</si>
  <si>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</si>
  <si>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</si>
  <si>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</si>
  <si>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</si>
  <si>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</si>
  <si>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</si>
  <si>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</si>
  <si>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</si>
  <si>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</si>
  <si>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</si>
  <si>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</si>
  <si>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</si>
  <si>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</si>
  <si>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</si>
  <si>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</si>
  <si>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</si>
  <si>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</si>
  <si>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</si>
  <si>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</si>
  <si>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</si>
  <si>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</si>
  <si>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</si>
  <si>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</si>
  <si>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</si>
  <si>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</si>
  <si>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</si>
  <si>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</si>
  <si>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</si>
  <si>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</si>
  <si>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</si>
  <si>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</si>
  <si>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</si>
  <si>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</si>
  <si>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</si>
  <si>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</si>
  <si>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</si>
  <si>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</si>
  <si>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</si>
  <si>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</si>
  <si>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</si>
  <si>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</si>
  <si>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</si>
  <si>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</si>
  <si>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</si>
  <si>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</si>
  <si>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</si>
  <si>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</si>
  <si>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</si>
  <si>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</si>
  <si>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</si>
  <si>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</si>
  <si>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</si>
  <si>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</si>
  <si>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</si>
  <si>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</si>
  <si>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</si>
  <si>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</si>
  <si>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</si>
  <si>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</si>
  <si>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</si>
  <si>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</si>
  <si>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</si>
  <si>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</si>
  <si>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</si>
  <si>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</si>
  <si>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</si>
  <si>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</si>
  <si>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</si>
  <si>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</si>
  <si>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</si>
  <si>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</si>
  <si>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</si>
  <si>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</si>
  <si>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</si>
  <si>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</si>
  <si>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</si>
  <si>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</si>
  <si>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</si>
  <si>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</si>
  <si>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</si>
  <si>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</si>
  <si>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</si>
  <si>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</si>
  <si>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</si>
  <si>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</si>
  <si>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</si>
  <si>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</si>
  <si>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</si>
  <si>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</si>
  <si>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</si>
  <si>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</si>
  <si>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</si>
  <si>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</si>
  <si>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</si>
  <si>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</si>
  <si>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</si>
  <si>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</si>
  <si>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</si>
  <si>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</si>
  <si>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</si>
  <si>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</si>
  <si>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</si>
  <si>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</si>
  <si>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</si>
  <si>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</si>
  <si>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</si>
  <si>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</si>
  <si>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</si>
  <si>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</si>
  <si>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</si>
  <si>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</si>
  <si>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</si>
  <si>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</si>
  <si>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</si>
  <si>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</si>
  <si>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</si>
  <si>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</si>
  <si>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</si>
  <si>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</si>
  <si>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</si>
  <si>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</si>
  <si>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</si>
  <si>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</si>
  <si>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</si>
  <si>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</si>
  <si>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</si>
  <si>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</si>
  <si>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</si>
  <si>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</si>
  <si>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</si>
  <si>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</si>
  <si>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</si>
  <si>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</si>
  <si>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</si>
  <si>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</si>
  <si>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</si>
  <si>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</si>
  <si>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</si>
  <si>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</si>
  <si>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</si>
  <si>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</si>
  <si>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</si>
  <si>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</si>
  <si>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</si>
  <si>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</si>
  <si>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</si>
  <si>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</si>
  <si>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</si>
  <si>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</si>
  <si>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</si>
  <si>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</si>
  <si>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</si>
  <si>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</si>
  <si>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</si>
  <si>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</si>
  <si>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</si>
  <si>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</si>
  <si>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</si>
  <si>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</si>
  <si>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</si>
  <si>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</si>
  <si>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</si>
  <si>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</si>
  <si>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</si>
  <si>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</si>
  <si>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</si>
  <si>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</si>
  <si>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</si>
  <si>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</si>
  <si>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</si>
  <si>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</si>
  <si>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</si>
  <si>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</si>
  <si>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</si>
  <si>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</si>
  <si>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</si>
  <si>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</si>
  <si>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</si>
  <si>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</si>
  <si>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</si>
  <si>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</si>
  <si>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</si>
  <si>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</si>
  <si>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</si>
  <si>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</si>
  <si>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</si>
  <si>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</si>
  <si>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</si>
  <si>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</si>
  <si>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</si>
  <si>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</si>
  <si>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</si>
  <si>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</si>
  <si>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</si>
  <si>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</si>
  <si>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</si>
  <si>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</si>
  <si>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</si>
  <si>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</si>
  <si>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</si>
  <si>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</si>
  <si>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</si>
  <si>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</si>
  <si>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</si>
  <si>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</si>
  <si>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</si>
  <si>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</si>
  <si>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</si>
  <si>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</si>
  <si>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</si>
  <si>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</si>
  <si>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</si>
  <si>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</si>
  <si>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</si>
  <si>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</si>
  <si>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</si>
  <si>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</si>
  <si>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</si>
  <si>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</si>
  <si>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</si>
  <si>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</si>
  <si>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</si>
  <si>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</si>
  <si>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</si>
  <si>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</si>
  <si>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</si>
  <si>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</si>
  <si>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</si>
  <si>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</si>
  <si>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</si>
  <si>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</si>
  <si>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</si>
  <si>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</si>
  <si>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</si>
  <si>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</si>
  <si>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</si>
  <si>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</si>
  <si>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</si>
  <si>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</si>
  <si>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</si>
  <si>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</si>
  <si>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</si>
  <si>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</si>
  <si>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</si>
  <si>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</si>
  <si>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</si>
  <si>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</si>
  <si>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</si>
  <si>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</si>
  <si>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</si>
  <si>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</si>
  <si>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</si>
  <si>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</si>
  <si>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</si>
  <si>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</si>
  <si>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</si>
  <si>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</si>
  <si>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</si>
  <si>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</si>
  <si>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</si>
  <si>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</si>
  <si>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</si>
  <si>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</si>
  <si>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</si>
  <si>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</si>
  <si>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</si>
  <si>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</si>
  <si>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</si>
  <si>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</si>
  <si>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</si>
  <si>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</si>
  <si>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</si>
  <si>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</si>
  <si>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</si>
  <si>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</si>
  <si>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</si>
  <si>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</si>
  <si>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</si>
  <si>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</si>
  <si>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</si>
  <si>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</si>
  <si>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</si>
  <si>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</si>
  <si>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</si>
  <si>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</si>
  <si>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</si>
  <si>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</si>
  <si>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</si>
  <si>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</si>
  <si>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</si>
  <si>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</si>
  <si>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</si>
  <si>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</si>
  <si>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</si>
  <si>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</si>
  <si>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</si>
  <si>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</si>
  <si>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</si>
  <si>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</si>
  <si>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</si>
  <si>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</si>
  <si>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</si>
  <si>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</si>
  <si>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</si>
  <si>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</si>
  <si>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</si>
  <si>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</si>
  <si>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</si>
  <si>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</si>
  <si>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</si>
  <si>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</si>
  <si>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</si>
  <si>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</si>
  <si>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</si>
  <si>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</si>
  <si>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</si>
  <si>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</si>
  <si>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</si>
  <si>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</si>
  <si>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</si>
  <si>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</si>
  <si>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</si>
  <si>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</si>
  <si>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</si>
  <si>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</si>
  <si>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</si>
  <si>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</si>
  <si>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</si>
  <si>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</si>
  <si>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</si>
  <si>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</si>
  <si>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</si>
  <si>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</si>
  <si>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</si>
  <si>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</si>
  <si>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</si>
  <si>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</si>
  <si>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</si>
  <si>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</si>
  <si>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</si>
  <si>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</si>
  <si>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</si>
  <si>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</si>
  <si>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</si>
  <si>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</si>
  <si>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</si>
  <si>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</si>
  <si>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</si>
  <si>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</si>
  <si>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</si>
  <si>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</si>
  <si>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</si>
  <si>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</si>
  <si>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</si>
  <si>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</si>
  <si>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</si>
  <si>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</si>
  <si>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</si>
  <si>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</si>
  <si>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</si>
  <si>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</si>
  <si>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</si>
  <si>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</si>
  <si>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</si>
  <si>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</si>
  <si>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</si>
  <si>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</si>
  <si>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</si>
  <si>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</si>
  <si>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</si>
  <si>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</si>
  <si>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</si>
  <si>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</si>
  <si>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</si>
  <si>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</si>
  <si>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</si>
  <si>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</si>
  <si>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</si>
  <si>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</si>
  <si>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</si>
  <si>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</si>
  <si>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</si>
  <si>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</si>
  <si>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</si>
  <si>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</si>
  <si>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</si>
  <si>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</si>
  <si>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</si>
  <si>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</si>
  <si>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</si>
  <si>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</si>
  <si>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</si>
  <si>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</si>
  <si>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</si>
  <si>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</si>
  <si>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</si>
  <si>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</si>
  <si>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</si>
  <si>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</si>
  <si>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</si>
  <si>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</si>
  <si>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</si>
  <si>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</si>
  <si>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</si>
  <si>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</si>
  <si>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</si>
  <si>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</si>
  <si>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</si>
  <si>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</si>
  <si>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</si>
  <si>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</si>
  <si>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</si>
  <si>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</si>
  <si>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</si>
  <si>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</si>
  <si>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</si>
  <si>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</si>
  <si>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</si>
  <si>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</si>
  <si>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</si>
  <si>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</si>
  <si>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</si>
  <si>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</si>
  <si>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</si>
  <si>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</si>
  <si>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</si>
  <si>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</si>
  <si>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</si>
  <si>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</si>
  <si>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</si>
  <si>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</si>
  <si>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</si>
  <si>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</si>
  <si>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</si>
  <si>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</si>
  <si>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</si>
  <si>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</si>
  <si>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</si>
  <si>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</si>
  <si>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</si>
  <si>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</si>
  <si>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</si>
  <si>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</si>
  <si>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</si>
  <si>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</si>
  <si>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</si>
  <si>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</si>
  <si>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</si>
  <si>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</si>
  <si>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</si>
  <si>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</si>
  <si>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</si>
  <si>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</si>
  <si>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</si>
  <si>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</si>
  <si>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</si>
  <si>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</si>
  <si>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</si>
  <si>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</si>
  <si>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</si>
  <si>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</si>
  <si>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</si>
  <si>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</si>
  <si>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</si>
  <si>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</si>
  <si>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</si>
  <si>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</si>
  <si>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</si>
  <si>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</si>
  <si>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</si>
  <si>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</si>
  <si>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</si>
  <si>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</si>
  <si>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</si>
  <si>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</si>
  <si>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</si>
  <si>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</si>
  <si>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</si>
  <si>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</si>
  <si>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</si>
  <si>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</si>
  <si>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</si>
  <si>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</si>
  <si>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</si>
  <si>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</si>
  <si>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</si>
  <si>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</si>
  <si>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</si>
  <si>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</si>
  <si>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</si>
  <si>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</si>
  <si>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</si>
  <si>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</si>
  <si>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</si>
  <si>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</si>
  <si>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</si>
  <si>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</si>
  <si>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</si>
  <si>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</si>
  <si>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</si>
  <si>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</si>
  <si>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</si>
  <si>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</si>
  <si>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</si>
  <si>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</si>
  <si>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</si>
  <si>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</si>
  <si>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</si>
  <si>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</si>
  <si>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</si>
  <si>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</si>
  <si>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</si>
  <si>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</si>
  <si>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</si>
  <si>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</si>
  <si>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</si>
  <si>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</si>
  <si>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</si>
  <si>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</si>
  <si>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</si>
  <si>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</si>
  <si>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</si>
  <si>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</si>
  <si>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</si>
  <si>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</si>
  <si>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</si>
  <si>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</si>
  <si>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</si>
  <si>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</si>
  <si>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</si>
  <si>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</si>
  <si>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</si>
  <si>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</si>
  <si>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</si>
  <si>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</si>
  <si>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</si>
  <si>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</si>
  <si>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</si>
  <si>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</si>
  <si>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</si>
  <si>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</si>
  <si>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</si>
  <si>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</si>
  <si>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</si>
  <si>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</si>
  <si>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</si>
  <si>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</si>
  <si>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</si>
  <si>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</si>
  <si>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</si>
  <si>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</si>
  <si>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</si>
  <si>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</si>
  <si>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</si>
  <si>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</si>
  <si>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</si>
  <si>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</si>
  <si>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</si>
  <si>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</si>
  <si>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</si>
  <si>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</si>
  <si>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</si>
  <si>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</si>
  <si>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</si>
  <si>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</si>
  <si>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</si>
  <si>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</si>
  <si>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</si>
  <si>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</si>
  <si>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</si>
  <si>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</si>
  <si>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</si>
  <si>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</si>
  <si>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</si>
  <si>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</si>
  <si>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</si>
  <si>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</si>
  <si>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</si>
  <si>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</si>
  <si>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</si>
  <si>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</si>
  <si>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</si>
  <si>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</si>
  <si>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</si>
  <si>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</si>
  <si>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</si>
  <si>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</si>
  <si>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</si>
  <si>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</si>
  <si>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</si>
  <si>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</si>
  <si>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</si>
  <si>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</si>
  <si>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</si>
  <si>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</si>
  <si>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</si>
  <si>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</si>
  <si>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</si>
  <si>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</si>
  <si>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</si>
  <si>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</si>
  <si>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</si>
  <si>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</si>
  <si>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</si>
  <si>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</si>
  <si>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</si>
  <si>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</si>
  <si>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</si>
  <si>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</si>
  <si>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</si>
  <si>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</si>
  <si>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</si>
  <si>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</si>
  <si>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</si>
  <si>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</si>
  <si>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</si>
  <si>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</si>
  <si>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</si>
  <si>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</si>
  <si>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</si>
  <si>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</si>
  <si>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</si>
  <si>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</si>
  <si>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</si>
  <si>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</si>
  <si>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</si>
  <si>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</si>
  <si>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</si>
  <si>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</si>
  <si>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</si>
  <si>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</si>
  <si>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</si>
  <si>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</si>
  <si>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</si>
  <si>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</si>
  <si>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</si>
  <si>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</si>
  <si>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</si>
  <si>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</si>
  <si>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</si>
  <si>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</si>
  <si>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</si>
  <si>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</si>
  <si>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</si>
  <si>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</si>
  <si>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</si>
  <si>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</si>
  <si>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</si>
  <si>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</si>
  <si>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</si>
  <si>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</si>
  <si>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</si>
  <si>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</si>
  <si>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</si>
  <si>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</si>
  <si>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</si>
  <si>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</si>
  <si>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</si>
  <si>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</si>
  <si>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</si>
  <si>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</si>
  <si>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</si>
  <si>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</si>
  <si>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</si>
  <si>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</si>
  <si>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</si>
  <si>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</si>
  <si>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</si>
  <si>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</si>
  <si>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</si>
  <si>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</si>
  <si>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</si>
  <si>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</si>
  <si>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</si>
  <si>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</si>
  <si>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</si>
  <si>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</si>
  <si>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</si>
  <si>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</si>
  <si>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</si>
  <si>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</si>
  <si>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</si>
  <si>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</si>
  <si>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</si>
  <si>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</si>
  <si>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</si>
  <si>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</si>
  <si>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</si>
  <si>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</si>
  <si>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</si>
  <si>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</si>
  <si>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</si>
  <si>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</si>
  <si>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</si>
  <si>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</si>
  <si>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</si>
  <si>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</si>
  <si>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</si>
  <si>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</si>
  <si>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</si>
  <si>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</si>
  <si>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</si>
  <si>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</si>
  <si>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</si>
  <si>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</si>
  <si>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</si>
  <si>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</si>
  <si>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</si>
  <si>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</si>
  <si>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</si>
  <si>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</si>
  <si>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</si>
  <si>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</si>
  <si>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</si>
  <si>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</si>
  <si>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</si>
  <si>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</si>
  <si>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</si>
  <si>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</si>
  <si>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</si>
  <si>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</si>
  <si>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</si>
  <si>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</si>
  <si>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</si>
  <si>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</si>
  <si>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</si>
  <si>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</si>
  <si>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</si>
  <si>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</si>
  <si>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</si>
  <si>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</si>
  <si>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</si>
  <si>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</si>
  <si>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</si>
  <si>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</si>
  <si>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</si>
  <si>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</si>
  <si>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</si>
  <si>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</si>
  <si>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</si>
  <si>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</si>
  <si>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</si>
  <si>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</si>
  <si>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</si>
  <si>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</si>
  <si>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</si>
  <si>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</si>
  <si>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</si>
  <si>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</si>
  <si>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</si>
  <si>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</si>
  <si>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</si>
  <si>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</si>
  <si>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</si>
  <si>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</si>
  <si>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</si>
  <si>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</si>
  <si>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</si>
  <si>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</si>
  <si>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</si>
  <si>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</si>
  <si>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</si>
  <si>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</si>
  <si>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</si>
  <si>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</si>
  <si>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</si>
  <si>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</si>
  <si>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</si>
  <si>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</si>
  <si>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</si>
  <si>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</si>
  <si>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</si>
  <si>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</si>
  <si>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</si>
  <si>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</si>
  <si>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</si>
  <si>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</si>
  <si>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</si>
  <si>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</si>
  <si>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</si>
  <si>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</si>
  <si>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</si>
  <si>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</si>
  <si>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</si>
  <si>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</si>
  <si>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</si>
  <si>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</si>
  <si>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</si>
  <si>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</si>
  <si>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</si>
  <si>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</si>
  <si>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</si>
  <si>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</si>
  <si>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</si>
  <si>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</si>
  <si>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</si>
  <si>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</si>
  <si>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</si>
  <si>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</si>
  <si>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</si>
  <si>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</si>
  <si>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</si>
  <si>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</si>
  <si>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</si>
  <si>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</si>
  <si>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</si>
  <si>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</si>
  <si>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</si>
  <si>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</si>
  <si>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</si>
  <si>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</si>
  <si>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</si>
  <si>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</si>
  <si>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</si>
  <si>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</si>
  <si>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</si>
  <si>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</si>
  <si>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</si>
  <si>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</si>
  <si>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</si>
  <si>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</si>
  <si>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</si>
  <si>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</si>
  <si>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</si>
  <si>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</si>
  <si>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</si>
  <si>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</si>
  <si>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</si>
  <si>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</si>
  <si>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</si>
  <si>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</si>
  <si>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</si>
  <si>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</si>
  <si>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</si>
  <si>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</si>
  <si>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</si>
  <si>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</si>
  <si>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</si>
  <si>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</si>
  <si>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</si>
  <si>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</si>
  <si>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</si>
  <si>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</si>
  <si>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</si>
  <si>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</si>
  <si>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</si>
  <si>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</si>
  <si>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</si>
  <si>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</si>
  <si>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</si>
  <si>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</si>
  <si>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</si>
  <si>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</si>
  <si>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</si>
  <si>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</si>
  <si>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</si>
  <si>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</si>
  <si>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</si>
  <si>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</si>
  <si>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</si>
  <si>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</si>
  <si>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</si>
  <si>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</si>
  <si>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</si>
  <si>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</si>
  <si>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</si>
  <si>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</si>
  <si>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</si>
  <si>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</si>
  <si>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</si>
  <si>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</si>
  <si>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</si>
  <si>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</si>
  <si>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</si>
  <si>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</si>
  <si>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</si>
  <si>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</si>
  <si>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</si>
  <si>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</si>
  <si>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</si>
  <si>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</si>
  <si>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</si>
  <si>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</si>
  <si>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</si>
  <si>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</si>
  <si>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</si>
  <si>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</si>
  <si>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</si>
  <si>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</si>
  <si>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</si>
  <si>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</si>
  <si>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</si>
  <si>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</si>
  <si>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</si>
  <si>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</si>
  <si>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</si>
  <si>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</si>
  <si>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</si>
  <si>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</si>
  <si>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</si>
  <si>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</si>
  <si>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</si>
  <si>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</si>
  <si>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</si>
  <si>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</si>
  <si>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</si>
  <si>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</si>
  <si>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</si>
  <si>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</si>
  <si>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</si>
  <si>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</si>
  <si>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</si>
  <si>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</si>
  <si>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</si>
  <si>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</si>
  <si>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</si>
  <si>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</si>
  <si>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</si>
  <si>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</si>
  <si>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</si>
  <si>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</si>
  <si>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</si>
  <si>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</si>
  <si>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</si>
  <si>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</si>
  <si>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</si>
  <si>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</si>
  <si>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</si>
  <si>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</si>
  <si>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</si>
  <si>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</si>
  <si>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</si>
  <si>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</si>
  <si>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</si>
  <si>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</si>
  <si>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</si>
  <si>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</si>
  <si>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</si>
  <si>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</si>
  <si>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</si>
  <si>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</si>
  <si>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</si>
  <si>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</si>
  <si>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</si>
  <si>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</si>
  <si>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</si>
  <si>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</si>
  <si>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</si>
  <si>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</si>
  <si>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</si>
  <si>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</si>
  <si>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</si>
  <si>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</si>
  <si>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</si>
  <si>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</si>
  <si>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</si>
  <si>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</si>
  <si>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</si>
  <si>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</si>
  <si>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</si>
  <si>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</si>
  <si>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</si>
  <si>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</si>
  <si>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</si>
  <si>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</si>
  <si>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</si>
  <si>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</si>
  <si>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</si>
  <si>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</si>
  <si>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</si>
  <si>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</si>
  <si>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</si>
  <si>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</si>
  <si>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</si>
  <si>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</si>
  <si>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</si>
  <si>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</si>
  <si>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</si>
  <si>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</si>
  <si>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</si>
  <si>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</si>
  <si>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</si>
  <si>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</si>
  <si>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</si>
  <si>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</si>
  <si>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</si>
  <si>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</si>
  <si>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</si>
  <si>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</si>
  <si>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</si>
  <si>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</si>
  <si>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</si>
  <si>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</si>
  <si>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</si>
  <si>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</si>
  <si>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</si>
  <si>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</si>
  <si>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</si>
  <si>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</si>
  <si>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</si>
  <si>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</si>
  <si>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</si>
  <si>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</si>
  <si>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</si>
  <si>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</si>
  <si>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</si>
  <si>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</si>
  <si>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</si>
  <si>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</si>
  <si>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</si>
  <si>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</si>
  <si>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</si>
  <si>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</si>
  <si>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</si>
  <si>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</si>
  <si>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</si>
  <si>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</si>
  <si>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</si>
  <si>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</si>
  <si>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</si>
  <si>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</si>
  <si>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</si>
  <si>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</si>
  <si>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</si>
  <si>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</si>
  <si>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</si>
  <si>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</si>
  <si>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</si>
  <si>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</si>
  <si>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</si>
  <si>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</si>
  <si>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</si>
  <si>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</si>
  <si>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</si>
  <si>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</si>
  <si>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</si>
  <si>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</si>
  <si>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</si>
  <si>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</si>
  <si>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</si>
  <si>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</si>
  <si>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</si>
  <si>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</si>
  <si>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</si>
  <si>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</si>
  <si>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</si>
  <si>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</si>
  <si>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</si>
  <si>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</si>
  <si>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</si>
  <si>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</si>
  <si>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</si>
  <si>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</si>
  <si>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</si>
  <si>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</si>
  <si>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</si>
  <si>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</si>
  <si>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</si>
  <si>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</si>
  <si>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</si>
  <si>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</si>
  <si>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</si>
  <si>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</si>
  <si>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</si>
  <si>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</si>
  <si>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</si>
  <si>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</si>
  <si>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</si>
  <si>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</si>
  <si>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</si>
  <si>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</si>
  <si>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</si>
  <si>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</si>
  <si>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</si>
  <si>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</si>
  <si>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</si>
  <si>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</si>
  <si>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</si>
  <si>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</si>
  <si>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</si>
  <si>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</si>
  <si>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</si>
  <si>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</si>
  <si>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</si>
  <si>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</si>
  <si>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</si>
  <si>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</si>
  <si>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</si>
  <si>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</si>
  <si>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</si>
  <si>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</si>
  <si>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</si>
  <si>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</si>
  <si>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</si>
  <si>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</si>
  <si>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</si>
  <si>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</si>
  <si>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</si>
  <si>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</si>
  <si>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</si>
  <si>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</si>
  <si>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</si>
  <si>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</si>
  <si>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</si>
  <si>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</si>
  <si>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</si>
  <si>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</si>
  <si>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</si>
  <si>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</si>
  <si>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</si>
  <si>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</si>
  <si>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</si>
  <si>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</si>
  <si>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</si>
  <si>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</si>
  <si>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</si>
  <si>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</si>
  <si>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</si>
  <si>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</si>
  <si>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</si>
  <si>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</si>
  <si>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</si>
  <si>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</si>
  <si>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</si>
  <si>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</si>
  <si>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</si>
  <si>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</si>
  <si>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</si>
  <si>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</si>
  <si>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</si>
  <si>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</si>
  <si>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</si>
  <si>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</si>
  <si>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</si>
  <si>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</si>
  <si>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</si>
  <si>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</si>
  <si>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</si>
  <si>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</si>
  <si>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</si>
  <si>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</si>
  <si>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</si>
  <si>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</si>
  <si>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</si>
  <si>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</si>
  <si>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</si>
  <si>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</si>
  <si>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</si>
  <si>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</si>
  <si>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</si>
  <si>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</si>
  <si>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</si>
  <si>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</si>
  <si>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</si>
  <si>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</si>
  <si>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</si>
  <si>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</si>
  <si>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</si>
  <si>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</si>
  <si>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</si>
  <si>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</si>
  <si>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</si>
  <si>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</si>
  <si>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</si>
  <si>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</si>
  <si>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</si>
  <si>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</si>
  <si>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</si>
  <si>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</si>
  <si>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</si>
  <si>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</si>
  <si>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</si>
  <si>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</si>
  <si>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</si>
  <si>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</si>
  <si>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</si>
  <si>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</si>
  <si>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</si>
  <si>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</si>
  <si>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</si>
  <si>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</si>
  <si>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</si>
  <si>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</si>
  <si>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</si>
  <si>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</si>
  <si>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</si>
  <si>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</si>
  <si>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</si>
  <si>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</si>
  <si>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</si>
  <si>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</si>
  <si>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</si>
  <si>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</si>
  <si>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</si>
  <si>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</si>
  <si>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</si>
  <si>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</si>
  <si>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</si>
  <si>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</si>
  <si>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</si>
  <si>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</si>
  <si>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</si>
  <si>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</si>
  <si>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</si>
  <si>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</si>
  <si>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</si>
  <si>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</si>
  <si>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</si>
  <si>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</si>
  <si>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</si>
  <si>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</si>
  <si>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</si>
  <si>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</si>
  <si>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</si>
  <si>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</si>
  <si>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</si>
  <si>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</si>
  <si>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</si>
  <si>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</si>
  <si>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</si>
  <si>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</si>
  <si>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</si>
  <si>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</si>
  <si>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</si>
  <si>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</si>
  <si>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</si>
  <si>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</si>
  <si>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</si>
  <si>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</si>
  <si>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</si>
  <si>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</si>
  <si>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</si>
  <si>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</si>
  <si>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</si>
  <si>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</si>
  <si>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</si>
  <si>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</si>
  <si>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</si>
  <si>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</si>
  <si>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</si>
  <si>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</si>
  <si>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</si>
  <si>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</si>
  <si>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</si>
  <si>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</si>
  <si>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</si>
  <si>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</si>
  <si>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</si>
  <si>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</si>
  <si>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</si>
  <si>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</si>
  <si>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</si>
  <si>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</si>
  <si>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</si>
  <si>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</si>
  <si>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</si>
  <si>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</si>
  <si>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</si>
  <si>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</si>
  <si>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</si>
  <si>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</si>
  <si>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</si>
  <si>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</si>
  <si>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</si>
  <si>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</si>
  <si>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</si>
  <si>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</si>
  <si>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</si>
  <si>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</si>
  <si>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</si>
  <si>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</si>
  <si>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</si>
  <si>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</si>
  <si>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</si>
  <si>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</si>
  <si>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</si>
  <si>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</si>
  <si>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</si>
  <si>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</si>
  <si>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</si>
  <si>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</si>
  <si>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</si>
  <si>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</si>
  <si>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</si>
  <si>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</si>
  <si>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</si>
  <si>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</si>
  <si>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</si>
  <si>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</si>
  <si>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</si>
  <si>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</si>
  <si>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</si>
  <si>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</si>
  <si>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</si>
  <si>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</si>
  <si>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</si>
  <si>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</si>
  <si>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</si>
  <si>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</si>
  <si>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</si>
  <si>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</si>
  <si>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</si>
  <si>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</si>
  <si>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</si>
  <si>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</si>
  <si>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</si>
  <si>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</si>
  <si>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</si>
  <si>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</si>
  <si>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</si>
  <si>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</si>
  <si>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</si>
  <si>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</si>
  <si>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</si>
  <si>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</si>
  <si>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</si>
  <si>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</si>
  <si>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</si>
  <si>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</si>
  <si>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</si>
  <si>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</si>
  <si>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</si>
  <si>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</si>
  <si>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</si>
  <si>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</si>
  <si>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</si>
  <si>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</si>
  <si>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</si>
  <si>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</si>
  <si>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</si>
  <si>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</si>
  <si>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</si>
  <si>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</si>
  <si>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</si>
  <si>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</si>
  <si>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</si>
  <si>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</si>
  <si>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</si>
  <si>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</si>
  <si>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</si>
  <si>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</si>
  <si>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</si>
  <si>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</si>
  <si>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</si>
  <si>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</si>
  <si>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</si>
  <si>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</si>
  <si>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</si>
  <si>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</si>
  <si>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</si>
  <si>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</si>
  <si>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</si>
  <si>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</si>
  <si>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</si>
  <si>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</si>
  <si>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</si>
  <si>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</si>
  <si>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</si>
  <si>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</si>
  <si>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</si>
  <si>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</si>
  <si>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</si>
  <si>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</si>
  <si>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</si>
  <si>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</si>
  <si>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</si>
  <si>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</si>
  <si>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</si>
  <si>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</si>
  <si>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</si>
  <si>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</si>
  <si>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</si>
  <si>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</si>
  <si>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</si>
  <si>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</si>
  <si>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</si>
  <si>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</si>
  <si>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</si>
  <si>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</si>
  <si>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</si>
  <si>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</si>
  <si>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</si>
  <si>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</si>
  <si>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</si>
  <si>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</si>
  <si>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</si>
  <si>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</si>
  <si>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</si>
  <si>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</si>
  <si>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</si>
  <si>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</si>
  <si>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</si>
  <si>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</si>
  <si>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</si>
  <si>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</si>
  <si>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</si>
  <si>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</si>
  <si>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</si>
  <si>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</si>
  <si>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</si>
  <si>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</si>
  <si>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</si>
  <si>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</si>
  <si>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</si>
  <si>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</si>
  <si>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</si>
  <si>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</si>
  <si>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</si>
  <si>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</si>
  <si>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</si>
  <si>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</si>
  <si>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</si>
  <si>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</si>
  <si>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</si>
  <si>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</si>
  <si>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</si>
  <si>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</si>
  <si>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</si>
  <si>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</si>
  <si>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</si>
  <si>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</si>
  <si>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</si>
  <si>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</si>
  <si>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</si>
  <si>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</si>
  <si>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</si>
  <si>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</si>
  <si>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</si>
  <si>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</si>
  <si>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</si>
  <si>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</si>
  <si>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</si>
  <si>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</si>
  <si>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</si>
  <si>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</si>
  <si>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</si>
  <si>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</si>
  <si>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</si>
  <si>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</si>
  <si>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</si>
  <si>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</si>
  <si>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</si>
  <si>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</si>
  <si>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</si>
  <si>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</si>
  <si>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</si>
  <si>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</si>
  <si>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</si>
  <si>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</si>
  <si>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</si>
  <si>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</si>
  <si>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</si>
  <si>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</si>
  <si>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</si>
  <si>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</si>
  <si>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</si>
  <si>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</si>
  <si>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</si>
  <si>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</si>
  <si>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</si>
  <si>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</si>
  <si>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</si>
  <si>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</si>
  <si>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</si>
  <si>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</si>
  <si>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</si>
  <si>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</si>
  <si>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</si>
  <si>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</si>
  <si>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</si>
  <si>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</si>
  <si>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</si>
  <si>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</si>
  <si>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</si>
  <si>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</si>
  <si>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</si>
  <si>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</si>
  <si>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</si>
  <si>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</si>
  <si>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</si>
  <si>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</si>
  <si>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</si>
  <si>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</si>
  <si>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</si>
  <si>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</si>
  <si>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</si>
  <si>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</si>
  <si>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</si>
  <si>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</si>
  <si>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</si>
  <si>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</si>
  <si>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</si>
  <si>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</si>
  <si>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</si>
  <si>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</si>
  <si>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</si>
  <si>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</si>
  <si>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</si>
  <si>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</si>
  <si>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</si>
  <si>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</si>
  <si>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</si>
  <si>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</si>
  <si>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</si>
  <si>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</si>
  <si>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</si>
  <si>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</si>
  <si>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</si>
  <si>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</si>
  <si>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</si>
  <si>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</si>
  <si>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</si>
  <si>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</si>
  <si>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</si>
  <si>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</si>
  <si>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</si>
  <si>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</si>
  <si>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</si>
  <si>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</si>
  <si>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</si>
  <si>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</si>
  <si>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</si>
  <si>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</si>
  <si>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</si>
  <si>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</si>
  <si>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</si>
  <si>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</si>
  <si>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</si>
  <si>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</si>
  <si>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</si>
  <si>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</si>
  <si>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</si>
  <si>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</si>
  <si>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</si>
  <si>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</si>
  <si>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</si>
  <si>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</si>
  <si>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</si>
  <si>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</si>
  <si>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</si>
  <si>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</si>
  <si>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</si>
  <si>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</si>
  <si>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</si>
  <si>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</si>
  <si>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</si>
  <si>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</si>
  <si>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</si>
  <si>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</si>
  <si>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</si>
  <si>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</si>
  <si>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</si>
  <si>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</si>
  <si>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</si>
  <si>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</si>
  <si>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</si>
  <si>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</si>
  <si>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</si>
  <si>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</si>
  <si>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</si>
  <si>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</si>
  <si>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</si>
  <si>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</si>
  <si>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</si>
  <si>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</si>
  <si>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</si>
  <si>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</si>
  <si>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</si>
  <si>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</si>
  <si>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</si>
  <si>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</si>
  <si>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</si>
  <si>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</si>
  <si>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</si>
  <si>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</si>
  <si>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</si>
  <si>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</si>
  <si>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</si>
  <si>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</si>
  <si>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</si>
  <si>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</si>
  <si>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</si>
  <si>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</si>
  <si>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</si>
  <si>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</si>
  <si>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</si>
  <si>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</si>
  <si>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</si>
  <si>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</si>
  <si>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</si>
  <si>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</si>
  <si>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</si>
  <si>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</si>
  <si>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</si>
  <si>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</si>
  <si>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</si>
  <si>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</si>
  <si>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</si>
  <si>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</si>
  <si>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</si>
  <si>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</si>
  <si>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</si>
  <si>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</si>
  <si>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</si>
  <si>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</si>
  <si>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</si>
  <si>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</si>
  <si>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</si>
  <si>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</si>
  <si>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</si>
  <si>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</si>
  <si>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</si>
  <si>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</si>
  <si>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</si>
  <si>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</si>
  <si>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</si>
  <si>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</si>
  <si>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</si>
  <si>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</si>
  <si>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</si>
  <si>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</si>
  <si>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</si>
  <si>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</si>
  <si>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</si>
  <si>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</si>
  <si>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</si>
  <si>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</si>
  <si>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</si>
  <si>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</si>
  <si>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</si>
  <si>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</si>
  <si>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</si>
  <si>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</si>
  <si>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</si>
  <si>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</si>
  <si>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</si>
  <si>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</si>
  <si>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</si>
  <si>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</si>
  <si>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</si>
  <si>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</si>
  <si>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</si>
  <si>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</si>
  <si>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</si>
  <si>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</si>
  <si>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</si>
  <si>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</si>
  <si>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</si>
  <si>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</si>
  <si>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</si>
  <si>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</si>
  <si>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</si>
  <si>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</si>
  <si>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</si>
  <si>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</si>
  <si>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</si>
  <si>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</si>
  <si>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</si>
  <si>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</si>
  <si>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</si>
  <si>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</si>
  <si>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</si>
  <si>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</si>
  <si>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</si>
  <si>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</si>
  <si>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</si>
  <si>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</si>
  <si>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</si>
  <si>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</si>
  <si>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</si>
  <si>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</si>
  <si>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</si>
  <si>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</si>
  <si>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</si>
  <si>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</si>
  <si>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</si>
  <si>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</si>
  <si>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</si>
  <si>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</si>
  <si>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</si>
  <si>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</si>
  <si>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</si>
  <si>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</si>
  <si>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</si>
  <si>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</si>
  <si>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</si>
  <si>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</si>
  <si>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</si>
  <si>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</si>
  <si>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</si>
  <si>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</si>
  <si>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</si>
  <si>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</si>
  <si>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</si>
  <si>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</si>
  <si>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</si>
  <si>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</si>
  <si>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</si>
  <si>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</si>
  <si>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</si>
  <si>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</si>
  <si>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</si>
  <si>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</si>
  <si>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</si>
  <si>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</si>
  <si>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</si>
  <si>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</si>
  <si>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</si>
  <si>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</si>
  <si>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</si>
  <si>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</si>
  <si>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</si>
  <si>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</si>
  <si>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</si>
  <si>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</si>
  <si>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</si>
  <si>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</si>
  <si>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</si>
  <si>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</si>
  <si>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</si>
  <si>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</si>
  <si>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</si>
  <si>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</si>
  <si>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</si>
  <si>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</si>
  <si>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</si>
  <si>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</si>
  <si>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</si>
  <si>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</si>
  <si>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</si>
  <si>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</si>
  <si>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</si>
  <si>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</si>
  <si>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</si>
  <si>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</si>
  <si>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</si>
  <si>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</si>
  <si>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</si>
  <si>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</si>
  <si>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</si>
  <si>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</si>
  <si>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</si>
  <si>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</si>
  <si>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</si>
  <si>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</si>
  <si>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</si>
  <si>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</si>
  <si>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</si>
  <si>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</si>
  <si>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</si>
  <si>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</si>
  <si>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</si>
  <si>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</si>
  <si>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</si>
  <si>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</si>
  <si>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</si>
  <si>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</si>
  <si>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</si>
  <si>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</si>
  <si>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</si>
  <si>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</si>
  <si>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</si>
  <si>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</si>
  <si>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</si>
  <si>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</si>
  <si>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</si>
  <si>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</si>
  <si>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</si>
  <si>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</si>
  <si>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</si>
  <si>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</si>
  <si>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</si>
  <si>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</si>
  <si>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</si>
  <si>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</si>
  <si>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</si>
  <si>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</si>
  <si>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</si>
  <si>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</si>
  <si>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</si>
  <si>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</si>
  <si>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</si>
  <si>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</si>
  <si>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</si>
  <si>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</si>
  <si>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</si>
  <si>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</si>
  <si>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</si>
  <si>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</si>
  <si>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</si>
  <si>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</si>
  <si>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</si>
  <si>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</si>
  <si>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</si>
  <si>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</si>
  <si>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</si>
  <si>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</si>
  <si>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</si>
  <si>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</si>
  <si>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</si>
  <si>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</si>
  <si>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</si>
  <si>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</si>
  <si>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</si>
  <si>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</si>
  <si>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</si>
  <si>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</si>
  <si>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</si>
  <si>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</si>
  <si>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</si>
  <si>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</si>
  <si>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</si>
  <si>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</si>
  <si>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</si>
  <si>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</si>
  <si>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</si>
  <si>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</si>
  <si>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</si>
  <si>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</si>
  <si>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</si>
  <si>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</si>
  <si>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</si>
  <si>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</si>
  <si>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</si>
  <si>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</si>
  <si>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</si>
  <si>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</si>
  <si>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</si>
  <si>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</si>
  <si>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</si>
  <si>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</si>
  <si>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</si>
  <si>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</si>
  <si>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</si>
  <si>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</si>
  <si>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</si>
  <si>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</si>
  <si>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</si>
  <si>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</si>
  <si>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</si>
  <si>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</si>
  <si>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</si>
  <si>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</si>
  <si>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</si>
  <si>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</si>
  <si>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</si>
  <si>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</si>
  <si>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</si>
  <si>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</si>
  <si>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</si>
  <si>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</si>
  <si>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</si>
  <si>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</si>
  <si>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</si>
  <si>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</si>
  <si>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</si>
  <si>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</si>
  <si>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</si>
  <si>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</si>
  <si>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</si>
  <si>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</si>
  <si>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</si>
  <si>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</si>
  <si>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</si>
  <si>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</si>
  <si>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</si>
  <si>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</si>
  <si>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</si>
  <si>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</si>
  <si>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</si>
  <si>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</si>
  <si>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</si>
  <si>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</si>
  <si>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</si>
  <si>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</si>
  <si>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</si>
  <si>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</si>
  <si>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</si>
  <si>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</si>
  <si>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</si>
  <si>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</si>
  <si>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</si>
  <si>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</si>
  <si>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</si>
  <si>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</si>
  <si>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</si>
  <si>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</si>
  <si>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</si>
  <si>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</si>
  <si>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</si>
  <si>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</si>
  <si>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</si>
  <si>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</si>
  <si>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</si>
  <si>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</si>
  <si>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</si>
  <si>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</si>
  <si>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</si>
  <si>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</si>
  <si>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</si>
  <si>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</si>
  <si>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</si>
  <si>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</si>
  <si>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</si>
  <si>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</si>
  <si>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</si>
  <si>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</si>
  <si>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</si>
  <si>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</si>
  <si>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</si>
  <si>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</si>
  <si>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</si>
  <si>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</si>
  <si>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</si>
  <si>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</si>
  <si>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</si>
  <si>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</si>
  <si>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</si>
  <si>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</si>
  <si>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</si>
  <si>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</si>
  <si>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</si>
  <si>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</si>
  <si>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</si>
  <si>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</si>
  <si>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</si>
  <si>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</si>
  <si>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</si>
  <si>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</si>
  <si>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</si>
  <si>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</si>
  <si>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</si>
  <si>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</si>
  <si>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</si>
  <si>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</si>
  <si>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</si>
  <si>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</si>
  <si>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</si>
  <si>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</si>
  <si>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</si>
  <si>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</si>
  <si>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</si>
  <si>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</si>
  <si>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</si>
  <si>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</si>
  <si>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</si>
  <si>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</si>
  <si>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</si>
  <si>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</si>
  <si>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</si>
  <si>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</si>
  <si>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</si>
  <si>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</si>
  <si>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</si>
  <si>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</si>
  <si>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</si>
  <si>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</si>
  <si>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</si>
  <si>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</si>
  <si>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</si>
  <si>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</si>
  <si>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</si>
  <si>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</si>
  <si>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</si>
  <si>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</si>
  <si>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</si>
  <si>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</si>
  <si>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</si>
  <si>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</si>
  <si>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</si>
  <si>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</si>
  <si>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</si>
  <si>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</si>
  <si>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</si>
  <si>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</si>
  <si>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</si>
  <si>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</si>
  <si>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</si>
  <si>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</si>
  <si>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</si>
  <si>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</si>
  <si>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</si>
  <si>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</si>
  <si>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</si>
  <si>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</si>
  <si>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</si>
  <si>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</si>
  <si>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</si>
  <si>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</si>
  <si>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</si>
  <si>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</si>
  <si>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</si>
  <si>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</si>
  <si>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</si>
  <si>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</si>
  <si>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</si>
  <si>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</si>
  <si>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</si>
  <si>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</si>
  <si>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</si>
  <si>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</si>
  <si>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</si>
  <si>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</si>
  <si>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</si>
  <si>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</si>
  <si>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</si>
  <si>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</si>
  <si>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</si>
  <si>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</si>
  <si>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</si>
  <si>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</si>
  <si>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</si>
  <si>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</si>
  <si>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</si>
  <si>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</si>
  <si>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</si>
  <si>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</si>
  <si>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</si>
  <si>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</si>
  <si>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</si>
  <si>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</si>
  <si>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</si>
  <si>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</si>
  <si>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</si>
  <si>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</si>
  <si>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</si>
  <si>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</si>
  <si>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</si>
  <si>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</si>
  <si>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</si>
  <si>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</si>
  <si>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</si>
  <si>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</si>
  <si>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</si>
  <si>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</si>
  <si>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</si>
  <si>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</si>
  <si>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</si>
  <si>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</si>
  <si>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</si>
  <si>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</si>
  <si>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</si>
  <si>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</si>
  <si>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</si>
  <si>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</si>
  <si>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</si>
  <si>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</si>
  <si>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</si>
  <si>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</si>
  <si>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</si>
  <si>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</si>
  <si>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</si>
  <si>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</si>
  <si>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</si>
  <si>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</si>
  <si>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</si>
  <si>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</si>
  <si>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</si>
  <si>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</si>
  <si>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</si>
  <si>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</si>
  <si>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</si>
  <si>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</si>
  <si>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</si>
  <si>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</si>
  <si>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</si>
  <si>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</si>
  <si>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</si>
  <si>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</si>
  <si>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</si>
  <si>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</si>
  <si>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</si>
  <si>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</si>
  <si>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</si>
  <si>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</si>
  <si>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</si>
  <si>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</si>
  <si>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</si>
  <si>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</si>
  <si>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</si>
  <si>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</si>
  <si>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</si>
  <si>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</si>
  <si>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</si>
  <si>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</si>
  <si>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</si>
  <si>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</si>
  <si>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</si>
  <si>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</si>
  <si>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</si>
  <si>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</si>
  <si>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</si>
  <si>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</si>
  <si>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</si>
  <si>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</si>
  <si>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</si>
  <si>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</si>
  <si>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</si>
  <si>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</si>
  <si>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</si>
  <si>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</si>
  <si>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</si>
  <si>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</si>
  <si>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</si>
  <si>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</si>
  <si>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</si>
  <si>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</si>
  <si>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</si>
  <si>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</si>
  <si>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</si>
  <si>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</si>
  <si>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</si>
  <si>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</si>
  <si>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</si>
  <si>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</si>
  <si>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</si>
  <si>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</si>
  <si>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</si>
  <si>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</si>
  <si>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</si>
  <si>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</si>
  <si>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</si>
  <si>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</si>
  <si>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</si>
  <si>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</si>
  <si>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</si>
  <si>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</si>
  <si>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</si>
  <si>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</si>
  <si>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</si>
  <si>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</si>
  <si>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</si>
  <si>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</si>
  <si>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</si>
  <si>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</si>
  <si>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</si>
  <si>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</si>
  <si>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</si>
  <si>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</si>
  <si>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</si>
  <si>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</si>
  <si>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</si>
  <si>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</si>
  <si>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</si>
  <si>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</si>
  <si>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</si>
  <si>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</si>
  <si>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</si>
  <si>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</si>
  <si>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</si>
  <si>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</si>
  <si>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</si>
  <si>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</si>
  <si>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</si>
  <si>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</si>
  <si>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</si>
  <si>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</si>
  <si>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</si>
  <si>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</si>
  <si>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</si>
  <si>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</si>
  <si>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</si>
  <si>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</si>
  <si>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</si>
  <si>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</si>
  <si>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</si>
  <si>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</si>
  <si>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</si>
  <si>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</si>
  <si>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</si>
  <si>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</si>
  <si>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</si>
  <si>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</si>
  <si>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</si>
  <si>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</si>
  <si>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</si>
  <si>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</si>
  <si>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</si>
  <si>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</si>
  <si>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</si>
  <si>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</si>
  <si>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</si>
  <si>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</si>
  <si>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</si>
  <si>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</si>
  <si>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</si>
  <si>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</si>
  <si>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</si>
  <si>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</si>
  <si>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</si>
  <si>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</si>
  <si>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</si>
  <si>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</si>
  <si>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</si>
  <si>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</si>
  <si>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</si>
  <si>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</si>
  <si>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</si>
  <si>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</si>
  <si>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</si>
  <si>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</si>
  <si>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</si>
  <si>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</si>
  <si>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</si>
  <si>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</si>
  <si>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</si>
  <si>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</si>
  <si>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</si>
  <si>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</si>
  <si>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</si>
  <si>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</si>
  <si>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</si>
  <si>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</si>
  <si>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</si>
  <si>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</si>
  <si>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</si>
  <si>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</si>
  <si>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</si>
  <si>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</si>
  <si>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</si>
  <si>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</si>
  <si>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</si>
  <si>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</si>
  <si>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</si>
  <si>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</si>
  <si>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</si>
  <si>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</si>
  <si>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</si>
  <si>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</si>
  <si>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</si>
  <si>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</si>
  <si>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</si>
  <si>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</si>
  <si>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</si>
  <si>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</si>
  <si>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</si>
  <si>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</si>
  <si>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</si>
  <si>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</si>
  <si>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</si>
  <si>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</si>
  <si>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</si>
  <si>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</si>
  <si>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</si>
  <si>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</si>
  <si>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</si>
  <si>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</si>
  <si>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</si>
  <si>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</si>
  <si>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</si>
  <si>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</si>
  <si>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</si>
  <si>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</si>
  <si>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</si>
  <si>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</si>
  <si>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</si>
  <si>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</si>
  <si>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</si>
  <si>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</si>
  <si>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</si>
  <si>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</si>
  <si>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</si>
  <si>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</si>
  <si>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</si>
  <si>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</si>
  <si>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</si>
  <si>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</si>
  <si>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</si>
  <si>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</si>
  <si>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</si>
  <si>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</si>
  <si>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</si>
  <si>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</si>
  <si>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</si>
  <si>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</si>
  <si>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</si>
  <si>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</si>
  <si>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</si>
  <si>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</si>
  <si>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</si>
  <si>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</si>
  <si>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</si>
  <si>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</si>
  <si>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</si>
  <si>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</si>
  <si>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</si>
  <si>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</si>
  <si>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</si>
  <si>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</si>
  <si>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</si>
  <si>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</si>
  <si>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</si>
  <si>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</si>
  <si>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</si>
  <si>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</si>
  <si>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</si>
  <si>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</si>
  <si>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</si>
  <si>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</si>
  <si>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</si>
  <si>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</si>
  <si>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</si>
  <si>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</si>
  <si>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</si>
  <si>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</si>
  <si>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</si>
  <si>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</si>
  <si>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</si>
  <si>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</si>
  <si>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</si>
  <si>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</si>
  <si>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</si>
  <si>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</si>
  <si>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</si>
  <si>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</si>
  <si>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</si>
  <si>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</si>
  <si>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</si>
  <si>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</si>
  <si>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</si>
  <si>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</si>
  <si>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</si>
  <si>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</si>
  <si>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</si>
  <si>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</si>
  <si>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</si>
  <si>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</si>
  <si>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</si>
  <si>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</si>
  <si>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</si>
  <si>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</si>
  <si>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</si>
  <si>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</si>
  <si>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</si>
  <si>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</si>
  <si>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</si>
  <si>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</si>
  <si>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</si>
  <si>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</si>
  <si>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</si>
  <si>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</si>
  <si>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</si>
  <si>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</si>
  <si>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</si>
  <si>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</si>
  <si>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</si>
  <si>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</si>
  <si>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</si>
  <si>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</si>
  <si>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</si>
  <si>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</si>
  <si>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</si>
  <si>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</si>
  <si>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</si>
  <si>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</si>
  <si>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</si>
  <si>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</si>
  <si>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</si>
  <si>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</si>
  <si>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</si>
  <si>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</si>
  <si>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</si>
  <si>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</si>
  <si>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</si>
  <si>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</si>
  <si>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</si>
  <si>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</si>
  <si>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</si>
  <si>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</si>
  <si>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</si>
  <si>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</si>
  <si>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</si>
  <si>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</si>
  <si>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</si>
  <si>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</si>
  <si>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</si>
  <si>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</si>
  <si>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</si>
  <si>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</si>
  <si>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</si>
  <si>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</si>
  <si>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</si>
  <si>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</si>
  <si>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</si>
  <si>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</si>
  <si>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</si>
  <si>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</si>
  <si>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</si>
  <si>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</si>
  <si>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</si>
  <si>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</si>
  <si>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</si>
  <si>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</si>
  <si>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</si>
  <si>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</si>
  <si>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</si>
  <si>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</si>
  <si>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</si>
  <si>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</si>
  <si>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</si>
  <si>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</si>
  <si>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</si>
  <si>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</si>
  <si>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</si>
  <si>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</si>
  <si>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</si>
  <si>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</si>
  <si>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</si>
  <si>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</si>
  <si>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</si>
  <si>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</si>
  <si>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</si>
  <si>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</si>
  <si>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</si>
  <si>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</si>
  <si>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</si>
  <si>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</si>
  <si>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</si>
  <si>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</si>
  <si>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</si>
  <si>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</si>
  <si>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</si>
  <si>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</si>
  <si>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</si>
  <si>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</si>
  <si>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</si>
  <si>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</si>
  <si>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</si>
  <si>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</si>
  <si>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</si>
  <si>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</si>
  <si>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</si>
  <si>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</si>
  <si>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</si>
  <si>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</si>
  <si>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</si>
  <si>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</si>
  <si>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</si>
  <si>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</si>
  <si>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</si>
  <si>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</si>
  <si>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</si>
  <si>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</si>
  <si>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</si>
  <si>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</si>
  <si>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</si>
  <si>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</si>
  <si>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</si>
  <si>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</si>
  <si>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</si>
  <si>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</si>
  <si>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</si>
  <si>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</si>
  <si>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</si>
  <si>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</si>
  <si>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</si>
  <si>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</si>
  <si>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</si>
  <si>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</si>
  <si>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</si>
  <si>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</si>
  <si>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</si>
  <si>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</si>
  <si>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</si>
  <si>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</si>
  <si>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</si>
  <si>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</si>
  <si>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</si>
  <si>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</si>
  <si>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</si>
  <si>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</si>
  <si>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</si>
  <si>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</si>
  <si>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</si>
  <si>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</si>
  <si>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</si>
  <si>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</si>
  <si>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</si>
  <si>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</si>
  <si>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</si>
  <si>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</si>
  <si>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</si>
  <si>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</si>
  <si>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</si>
  <si>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</si>
  <si>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</si>
  <si>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</si>
  <si>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</si>
  <si>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</si>
  <si>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</si>
  <si>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</si>
  <si>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</si>
  <si>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</si>
  <si>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</si>
  <si>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</si>
  <si>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</si>
  <si>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</si>
  <si>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</si>
  <si>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</si>
  <si>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</si>
  <si>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</si>
  <si>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</si>
  <si>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</si>
  <si>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</si>
  <si>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</si>
  <si>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</si>
  <si>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</si>
  <si>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</si>
  <si>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</si>
  <si>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</si>
  <si>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</si>
  <si>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</si>
  <si>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</si>
  <si>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</si>
  <si>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</si>
  <si>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</si>
  <si>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</si>
  <si>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</si>
  <si>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</si>
  <si>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</si>
  <si>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</si>
  <si>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</si>
  <si>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</si>
  <si>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</si>
  <si>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</si>
  <si>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</si>
  <si>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</si>
  <si>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</si>
  <si>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</si>
  <si>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</si>
  <si>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</si>
  <si>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</si>
  <si>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</si>
  <si>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</si>
  <si>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</si>
  <si>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</si>
  <si>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</si>
  <si>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</si>
  <si>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</si>
  <si>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</si>
  <si>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</si>
  <si>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</si>
  <si>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</si>
  <si>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</si>
  <si>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</si>
  <si>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</si>
  <si>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</si>
  <si>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</si>
  <si>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</si>
  <si>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</si>
  <si>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</si>
  <si>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</si>
  <si>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</si>
  <si>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</si>
  <si>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</si>
  <si>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</si>
  <si>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</si>
  <si>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</si>
  <si>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</si>
  <si>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</si>
  <si>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</si>
  <si>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</si>
  <si>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</si>
  <si>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</si>
  <si>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</si>
  <si>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</si>
  <si>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</si>
  <si>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</si>
  <si>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</si>
  <si>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</si>
  <si>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</si>
  <si>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</si>
  <si>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</si>
  <si>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</si>
  <si>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</si>
  <si>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</si>
  <si>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</si>
  <si>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</si>
  <si>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</si>
  <si>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</si>
  <si>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</si>
  <si>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</si>
  <si>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</si>
  <si>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</si>
  <si>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</si>
  <si>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</si>
  <si>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</si>
  <si>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</si>
  <si>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</si>
  <si>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</si>
  <si>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</si>
  <si>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</si>
  <si>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</si>
  <si>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</si>
  <si>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</si>
  <si>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</si>
  <si>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</si>
  <si>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</si>
  <si>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</si>
  <si>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</si>
  <si>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</si>
  <si>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</si>
  <si>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</si>
  <si>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</si>
  <si>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</si>
  <si>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</si>
  <si>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</si>
  <si>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</si>
  <si>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</si>
  <si>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</si>
  <si>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</si>
  <si>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</si>
  <si>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</si>
  <si>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</si>
  <si>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</si>
  <si>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</si>
  <si>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</si>
  <si>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</si>
  <si>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</si>
  <si>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</si>
  <si>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</si>
  <si>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</si>
  <si>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</si>
  <si>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</si>
  <si>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</si>
  <si>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</si>
  <si>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</si>
  <si>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</si>
  <si>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</si>
  <si>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</si>
  <si>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</si>
  <si>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</si>
  <si>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</si>
  <si>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</si>
  <si>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</si>
  <si>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</si>
  <si>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</si>
  <si>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</si>
  <si>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</si>
  <si>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</si>
  <si>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</si>
  <si>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</si>
  <si>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</si>
  <si>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</si>
  <si>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</si>
  <si>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</si>
  <si>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</si>
  <si>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</si>
  <si>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</si>
  <si>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</si>
  <si>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</si>
  <si>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</si>
  <si>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</si>
  <si>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</si>
  <si>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</si>
  <si>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</si>
  <si>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</si>
  <si>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</si>
  <si>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</si>
  <si>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</si>
  <si>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</si>
  <si>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</si>
  <si>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</si>
  <si>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</si>
  <si>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</si>
  <si>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</si>
  <si>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</si>
  <si>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</si>
  <si>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</si>
  <si>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</si>
  <si>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</si>
  <si>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</si>
  <si>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</si>
  <si>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</si>
  <si>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</si>
  <si>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</si>
  <si>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</si>
  <si>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</si>
  <si>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</si>
  <si>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</si>
  <si>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</si>
  <si>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</si>
  <si>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</si>
  <si>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</si>
  <si>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</si>
  <si>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</si>
  <si>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</si>
  <si>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</si>
  <si>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</si>
  <si>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</si>
  <si>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</si>
  <si>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</si>
  <si>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</si>
  <si>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</si>
  <si>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</si>
  <si>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</si>
  <si>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</si>
  <si>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</si>
  <si>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</si>
  <si>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</si>
  <si>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</si>
  <si>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</si>
  <si>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</si>
  <si>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</si>
  <si>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</si>
  <si>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</si>
  <si>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</si>
  <si>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</si>
  <si>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</si>
  <si>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</si>
  <si>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</si>
  <si>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</si>
  <si>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</si>
  <si>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</si>
  <si>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</si>
  <si>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</si>
  <si>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</si>
  <si>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</si>
  <si>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</si>
  <si>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</si>
  <si>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</si>
  <si>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</si>
  <si>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</si>
  <si>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</si>
  <si>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</si>
  <si>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</si>
  <si>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</si>
  <si>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</si>
  <si>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</si>
  <si>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</si>
  <si>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</si>
  <si>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</si>
  <si>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</si>
  <si>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</si>
  <si>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</si>
  <si>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</si>
  <si>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</si>
  <si>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</si>
  <si>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</si>
  <si>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</si>
  <si>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</si>
  <si>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</si>
  <si>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</si>
  <si>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</si>
  <si>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</si>
  <si>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</si>
  <si>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</si>
  <si>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</si>
  <si>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</si>
  <si>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</si>
  <si>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</si>
  <si>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</si>
  <si>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</si>
  <si>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</si>
  <si>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</si>
  <si>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</si>
  <si>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</si>
  <si>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</si>
  <si>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</si>
  <si>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</si>
  <si>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</si>
  <si>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</si>
  <si>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</si>
  <si>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</si>
  <si>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</si>
  <si>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</si>
  <si>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</si>
  <si>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</si>
  <si>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</si>
  <si>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</si>
  <si>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</si>
  <si>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</si>
  <si>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</si>
  <si>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</si>
  <si>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</si>
  <si>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</si>
  <si>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</si>
  <si>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</si>
  <si>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</si>
  <si>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</si>
  <si>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</si>
  <si>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</si>
  <si>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</si>
  <si>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</si>
  <si>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</si>
  <si>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</si>
  <si>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</si>
  <si>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</si>
  <si>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</si>
  <si>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</si>
  <si>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</si>
  <si>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</si>
  <si>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</si>
  <si>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</si>
  <si>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</si>
  <si>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</si>
  <si>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</si>
  <si>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</si>
  <si>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</si>
  <si>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</si>
  <si>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</si>
  <si>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</si>
  <si>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</si>
  <si>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</si>
  <si>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</si>
  <si>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</si>
  <si>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</si>
  <si>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</si>
  <si>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</si>
  <si>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</si>
  <si>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</si>
  <si>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</si>
  <si>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</si>
  <si>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</si>
  <si>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</si>
  <si>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</si>
  <si>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</si>
  <si>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</si>
  <si>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</si>
  <si>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</si>
  <si>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</si>
  <si>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</si>
  <si>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</si>
  <si>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</si>
  <si>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</si>
  <si>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</si>
  <si>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</si>
  <si>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</si>
  <si>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</si>
  <si>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</si>
  <si>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</si>
  <si>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</si>
  <si>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</si>
  <si>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</si>
  <si>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</si>
  <si>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</si>
  <si>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</si>
  <si>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</si>
  <si>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</si>
  <si>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</si>
  <si>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</si>
  <si>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</si>
  <si>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</si>
  <si>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</si>
  <si>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</si>
  <si>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</si>
  <si>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</si>
  <si>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</si>
  <si>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</si>
  <si>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</si>
  <si>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</si>
  <si>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</si>
  <si>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</si>
  <si>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</si>
  <si>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</si>
  <si>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</si>
  <si>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</si>
  <si>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</si>
  <si>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</si>
  <si>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</si>
  <si>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</si>
  <si>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</si>
  <si>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</si>
  <si>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</si>
  <si>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</si>
  <si>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</si>
  <si>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</si>
  <si>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</si>
  <si>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</si>
  <si>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</si>
  <si>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</si>
  <si>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</si>
  <si>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</si>
  <si>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</si>
  <si>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</si>
  <si>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</si>
  <si>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</si>
  <si>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</si>
  <si>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</si>
  <si>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</si>
  <si>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</si>
  <si>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</si>
  <si>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</si>
  <si>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</si>
  <si>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</si>
  <si>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</si>
  <si>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</si>
  <si>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</si>
  <si>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</si>
  <si>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</si>
  <si>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</si>
  <si>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</si>
  <si>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</si>
  <si>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</si>
  <si>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</si>
  <si>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</si>
  <si>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</si>
  <si>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</si>
  <si>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</si>
  <si>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</si>
  <si>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</si>
  <si>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</si>
  <si>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</si>
  <si>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</si>
  <si>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</si>
  <si>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</si>
  <si>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</si>
  <si>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</si>
  <si>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</si>
  <si>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</si>
  <si>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</si>
  <si>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</si>
  <si>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</si>
  <si>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</si>
  <si>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</si>
  <si>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</si>
  <si>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</si>
  <si>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</si>
  <si>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</si>
  <si>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</si>
  <si>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</si>
  <si>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</si>
  <si>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</si>
  <si>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</si>
  <si>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</si>
  <si>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</si>
  <si>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</si>
  <si>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</si>
  <si>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</si>
  <si>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</si>
  <si>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</si>
  <si>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</si>
  <si>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</si>
  <si>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</si>
  <si>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</si>
  <si>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</si>
  <si>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</si>
  <si>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</si>
  <si>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</si>
  <si>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</si>
  <si>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</si>
  <si>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</si>
  <si>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</si>
  <si>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</si>
  <si>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</si>
  <si>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</si>
  <si>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</si>
  <si>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</si>
  <si>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</si>
  <si>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</si>
  <si>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</si>
  <si>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</si>
  <si>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</si>
  <si>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</si>
  <si>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</si>
  <si>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</si>
  <si>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</si>
  <si>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</si>
  <si>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</si>
  <si>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</si>
  <si>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</si>
  <si>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</si>
  <si>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</si>
  <si>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</si>
  <si>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</si>
  <si>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</si>
  <si>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</si>
  <si>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</si>
  <si>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</si>
  <si>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</si>
  <si>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</si>
  <si>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</si>
  <si>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</si>
  <si>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</si>
  <si>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</si>
  <si>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</si>
  <si>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</si>
  <si>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</si>
  <si>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</si>
  <si>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</si>
  <si>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</si>
  <si>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</si>
  <si>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</si>
  <si>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</si>
  <si>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</si>
  <si>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</si>
  <si>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</si>
  <si>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</si>
  <si>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</si>
  <si>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</si>
  <si>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</si>
  <si>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</si>
  <si>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</si>
  <si>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</si>
  <si>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</si>
  <si>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</si>
  <si>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</si>
  <si>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</si>
  <si>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</si>
  <si>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</si>
  <si>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</si>
  <si>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</si>
  <si>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</si>
  <si>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</si>
  <si>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</si>
  <si>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</si>
  <si>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</si>
  <si>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</si>
  <si>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</si>
  <si>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</si>
  <si>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</si>
  <si>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</si>
  <si>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</si>
  <si>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</si>
  <si>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</si>
  <si>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</si>
  <si>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</si>
  <si>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</si>
  <si>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</si>
  <si>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</si>
  <si>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</si>
  <si>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</si>
  <si>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</si>
  <si>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</si>
  <si>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</si>
  <si>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</si>
  <si>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</si>
  <si>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</si>
  <si>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</si>
  <si>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</si>
  <si>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</si>
  <si>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</si>
  <si>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</si>
  <si>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</si>
  <si>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</si>
  <si>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</si>
  <si>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</si>
  <si>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</si>
  <si>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</si>
  <si>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</si>
  <si>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</si>
  <si>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</si>
  <si>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</si>
  <si>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</si>
  <si>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</si>
  <si>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</si>
  <si>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</si>
  <si>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</si>
  <si>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</si>
  <si>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</si>
  <si>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</si>
  <si>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</si>
  <si>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</si>
  <si>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</si>
  <si>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</si>
  <si>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</si>
  <si>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</si>
  <si>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</si>
  <si>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</si>
  <si>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</si>
  <si>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</si>
  <si>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</si>
  <si>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</si>
  <si>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</si>
  <si>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</si>
  <si>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</si>
  <si>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</si>
  <si>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</si>
  <si>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</si>
  <si>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</si>
  <si>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</si>
  <si>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</si>
  <si>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</si>
  <si>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</si>
  <si>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</si>
  <si>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</si>
  <si>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</si>
  <si>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</si>
  <si>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</si>
  <si>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</si>
  <si>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</si>
  <si>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</si>
  <si>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</si>
  <si>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</si>
  <si>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</si>
  <si>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</si>
  <si>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</si>
  <si>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</si>
  <si>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</si>
  <si>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</si>
  <si>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</si>
  <si>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</si>
  <si>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</si>
  <si>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</si>
  <si>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</si>
  <si>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</si>
  <si>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</si>
  <si>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</si>
  <si>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</si>
  <si>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</si>
  <si>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</si>
  <si>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</si>
  <si>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</si>
  <si>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</si>
  <si>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</si>
  <si>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</si>
  <si>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</si>
  <si>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</si>
  <si>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</si>
  <si>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</si>
  <si>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</si>
  <si>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</si>
  <si>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</si>
  <si>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</si>
  <si>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</si>
  <si>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</si>
  <si>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</si>
  <si>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</si>
  <si>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</si>
  <si>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</si>
  <si>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</si>
  <si>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</si>
  <si>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</si>
  <si>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</si>
  <si>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</si>
  <si>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</si>
  <si>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</si>
  <si>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</si>
  <si>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</si>
  <si>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</si>
  <si>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</si>
  <si>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</si>
  <si>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</si>
  <si>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</si>
  <si>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</si>
  <si>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</si>
  <si>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</si>
  <si>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</si>
  <si>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</si>
  <si>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</si>
  <si>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</si>
  <si>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</si>
  <si>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</si>
  <si>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</si>
  <si>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</si>
  <si>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</si>
  <si>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</si>
  <si>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</si>
  <si>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</si>
  <si>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</si>
  <si>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</si>
  <si>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</si>
  <si>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</si>
  <si>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</si>
  <si>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</si>
  <si>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</si>
  <si>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</si>
  <si>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</si>
  <si>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</si>
  <si>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</si>
  <si>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</si>
  <si>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</si>
  <si>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</si>
  <si>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</si>
  <si>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</si>
  <si>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</si>
  <si>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</si>
  <si>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</si>
  <si>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</si>
  <si>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</si>
  <si>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</si>
  <si>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</si>
  <si>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</si>
  <si>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</si>
  <si>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</si>
  <si>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</si>
  <si>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</si>
  <si>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</si>
  <si>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</si>
  <si>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</si>
  <si>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</si>
  <si>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</si>
  <si>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</si>
  <si>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</si>
  <si>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</si>
  <si>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</si>
  <si>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</si>
  <si>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</si>
  <si>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</si>
  <si>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</si>
  <si>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</si>
  <si>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</si>
  <si>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</si>
  <si>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</si>
  <si>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</si>
  <si>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</si>
  <si>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</si>
  <si>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</si>
  <si>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</si>
  <si>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</si>
  <si>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</si>
  <si>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</si>
  <si>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</si>
  <si>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</si>
  <si>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</si>
  <si>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</si>
  <si>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</si>
  <si>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</si>
  <si>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</si>
  <si>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</si>
  <si>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</si>
  <si>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</si>
  <si>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</si>
  <si>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</si>
  <si>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</si>
  <si>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</si>
  <si>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</si>
  <si>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</si>
  <si>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</si>
  <si>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</si>
  <si>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</si>
  <si>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</si>
  <si>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</si>
  <si>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</si>
  <si>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</si>
  <si>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</si>
  <si>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</si>
  <si>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</si>
  <si>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</si>
  <si>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</si>
  <si>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</si>
  <si>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</si>
  <si>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</si>
  <si>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</si>
  <si>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</si>
  <si>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</si>
  <si>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</si>
  <si>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</si>
  <si>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</si>
  <si>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</si>
  <si>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</si>
  <si>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</si>
  <si>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</si>
  <si>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</si>
  <si>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</si>
  <si>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</si>
  <si>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</si>
  <si>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</si>
  <si>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</si>
  <si>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</si>
  <si>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</si>
  <si>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</si>
  <si>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</si>
  <si>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</si>
  <si>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</si>
  <si>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</si>
  <si>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</si>
  <si>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</si>
  <si>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</si>
  <si>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</si>
  <si>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</si>
  <si>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</si>
  <si>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</si>
  <si>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</si>
  <si>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</si>
  <si>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</si>
  <si>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</si>
  <si>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</si>
  <si>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</si>
  <si>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</si>
  <si>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</si>
  <si>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</si>
  <si>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</si>
  <si>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</si>
  <si>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</si>
  <si>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</si>
  <si>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</si>
  <si>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</si>
  <si>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</si>
  <si>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</si>
  <si>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</si>
  <si>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</si>
  <si>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</si>
  <si>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</si>
  <si>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</si>
  <si>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</si>
  <si>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</si>
  <si>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</si>
  <si>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</si>
  <si>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</si>
  <si>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</si>
  <si>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</si>
  <si>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</si>
  <si>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</si>
  <si>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</si>
  <si>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</si>
  <si>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</si>
  <si>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</si>
  <si>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</si>
  <si>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</si>
  <si>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</si>
  <si>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</si>
  <si>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</si>
  <si>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</si>
  <si>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</si>
  <si>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</si>
  <si>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</si>
  <si>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</si>
  <si>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</si>
  <si>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</si>
  <si>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</si>
  <si>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</si>
  <si>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</si>
  <si>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</si>
  <si>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</si>
  <si>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</si>
  <si>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</si>
  <si>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</si>
  <si>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</si>
  <si>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</si>
  <si>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</si>
  <si>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</si>
  <si>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</si>
  <si>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</si>
  <si>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</si>
  <si>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</si>
  <si>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</si>
  <si>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</si>
  <si>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</si>
  <si>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</si>
  <si>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</si>
  <si>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</si>
  <si>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</si>
  <si>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</si>
  <si>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</si>
  <si>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</si>
  <si>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</si>
  <si>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</si>
  <si>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</si>
  <si>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</si>
  <si>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</si>
  <si>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</si>
  <si>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</si>
  <si>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</si>
  <si>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</si>
  <si>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</si>
  <si>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</si>
  <si>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</si>
  <si>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</si>
  <si>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</si>
  <si>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</si>
  <si>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</si>
  <si>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</si>
  <si>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</si>
  <si>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</si>
  <si>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</si>
  <si>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</si>
  <si>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</si>
  <si>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</si>
  <si>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</si>
  <si>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</si>
  <si>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</si>
  <si>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</si>
  <si>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</si>
  <si>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</si>
  <si>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</si>
  <si>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</si>
  <si>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</si>
  <si>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</si>
  <si>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</si>
  <si>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</si>
  <si>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</si>
  <si>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</si>
  <si>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</si>
  <si>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</si>
  <si>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</si>
  <si>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</si>
  <si>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</si>
  <si>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</si>
  <si>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</si>
  <si>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</si>
  <si>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</si>
  <si>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</si>
  <si>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</si>
  <si>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</si>
  <si>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</si>
  <si>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</si>
  <si>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</si>
  <si>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</si>
  <si>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</si>
  <si>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</si>
  <si>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</si>
  <si>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</si>
  <si>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</si>
  <si>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</si>
  <si>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</si>
  <si>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</si>
  <si>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</si>
  <si>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</si>
  <si>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</si>
  <si>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</si>
  <si>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</si>
  <si>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</si>
  <si>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</si>
  <si>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</si>
  <si>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</si>
  <si>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</si>
  <si>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</si>
  <si>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</si>
  <si>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</si>
  <si>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</si>
  <si>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</si>
  <si>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</si>
  <si>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</si>
  <si>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</si>
  <si>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</si>
  <si>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</si>
  <si>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</si>
  <si>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</si>
  <si>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</si>
  <si>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</si>
  <si>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</si>
  <si>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</si>
  <si>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</si>
  <si>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</si>
  <si>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</si>
  <si>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</si>
  <si>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</si>
  <si>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</si>
  <si>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</si>
  <si>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</si>
  <si>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</si>
  <si>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</si>
  <si>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</si>
  <si>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</si>
  <si>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</si>
  <si>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</si>
  <si>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</si>
  <si>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</si>
  <si>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</si>
  <si>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</si>
  <si>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</si>
  <si>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</si>
  <si>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</si>
  <si>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</si>
  <si>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</si>
  <si>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</si>
  <si>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</si>
  <si>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</si>
  <si>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</si>
  <si>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</si>
  <si>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</si>
  <si>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</si>
  <si>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</si>
  <si>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</si>
  <si>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</si>
  <si>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</si>
  <si>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</si>
  <si>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</si>
  <si>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</si>
  <si>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</si>
  <si>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</si>
  <si>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</si>
  <si>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</si>
  <si>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</si>
  <si>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</si>
  <si>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</si>
  <si>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</si>
  <si>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</si>
  <si>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</si>
  <si>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</si>
  <si>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</si>
  <si>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</si>
  <si>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</si>
  <si>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</si>
  <si>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</si>
  <si>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</si>
  <si>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</si>
  <si>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</si>
  <si>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</si>
  <si>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</si>
  <si>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</si>
  <si>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</si>
  <si>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</si>
  <si>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</si>
  <si>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</si>
  <si>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</si>
  <si>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</si>
  <si>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</si>
  <si>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</si>
  <si>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</si>
  <si>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</si>
  <si>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</si>
  <si>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</si>
  <si>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</si>
  <si>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</si>
  <si>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</si>
  <si>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</si>
  <si>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</si>
  <si>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</si>
  <si>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</si>
  <si>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</si>
  <si>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</si>
  <si>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</si>
  <si>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</si>
  <si>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</si>
  <si>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</si>
  <si>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</si>
  <si>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</si>
  <si>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</si>
  <si>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</si>
  <si>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</si>
  <si>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</si>
  <si>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</si>
  <si>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</si>
  <si>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</si>
  <si>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</si>
  <si>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</si>
  <si>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</si>
  <si>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</si>
  <si>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</si>
  <si>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</si>
  <si>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</si>
  <si>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</si>
  <si>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</si>
  <si>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</si>
  <si>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</si>
  <si>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</si>
  <si>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</si>
  <si>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</si>
  <si>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</si>
  <si>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</si>
  <si>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</si>
  <si>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</si>
  <si>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</si>
  <si>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</si>
  <si>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</si>
  <si>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</si>
  <si>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</si>
  <si>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</si>
  <si>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</si>
  <si>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</si>
  <si>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</si>
  <si>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</si>
  <si>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</si>
  <si>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</si>
  <si>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</si>
  <si>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</si>
  <si>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</si>
  <si>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</si>
  <si>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</si>
  <si>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</si>
  <si>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</si>
  <si>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</si>
  <si>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</si>
  <si>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</si>
  <si>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</si>
  <si>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</si>
  <si>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</si>
  <si>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</si>
  <si>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</si>
  <si>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</si>
  <si>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</si>
  <si>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</si>
  <si>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</si>
  <si>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</si>
  <si>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</si>
  <si>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</si>
  <si>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</si>
  <si>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</si>
  <si>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</si>
  <si>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</si>
  <si>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</si>
  <si>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</si>
  <si>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</si>
  <si>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</si>
  <si>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</si>
  <si>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</si>
  <si>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</si>
  <si>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</si>
  <si>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</si>
  <si>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</si>
  <si>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</si>
  <si>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</si>
  <si>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</si>
  <si>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</si>
  <si>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</si>
  <si>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</si>
  <si>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</si>
  <si>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</si>
  <si>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</si>
  <si>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</si>
  <si>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</si>
  <si>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</si>
  <si>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</si>
  <si>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</si>
  <si>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</si>
  <si>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</si>
  <si>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</si>
  <si>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</si>
  <si>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</si>
  <si>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</si>
  <si>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</si>
  <si>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</si>
  <si>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</si>
  <si>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</si>
  <si>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</si>
  <si>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</si>
  <si>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</si>
  <si>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</si>
  <si>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</si>
  <si>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</si>
  <si>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</si>
  <si>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</si>
  <si>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</si>
  <si>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</si>
  <si>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</si>
  <si>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</si>
  <si>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</si>
  <si>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</si>
  <si>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</si>
  <si>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</si>
  <si>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</si>
  <si>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</si>
  <si>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</si>
  <si>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</si>
  <si>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</si>
  <si>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</si>
  <si>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</si>
  <si>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</si>
  <si>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</si>
  <si>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</si>
  <si>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</si>
  <si>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</si>
  <si>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</si>
  <si>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</si>
  <si>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</si>
  <si>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</si>
  <si>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</si>
  <si>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</si>
  <si>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</si>
  <si>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</si>
  <si>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</si>
  <si>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</si>
  <si>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</si>
  <si>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</si>
  <si>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</si>
  <si>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</si>
  <si>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</si>
  <si>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</si>
  <si>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</si>
  <si>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</si>
  <si>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</si>
  <si>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</si>
  <si>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</si>
  <si>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</si>
  <si>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</si>
  <si>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</si>
  <si>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</si>
  <si>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</si>
  <si>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</si>
  <si>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</si>
  <si>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</si>
  <si>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</si>
  <si>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</si>
  <si>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</si>
  <si>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</si>
  <si>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</si>
  <si>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</si>
  <si>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</si>
  <si>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</si>
  <si>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</si>
  <si>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</si>
  <si>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</si>
  <si>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</si>
  <si>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</si>
  <si>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</si>
  <si>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</si>
  <si>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</si>
  <si>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</si>
  <si>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</si>
  <si>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</si>
  <si>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</si>
  <si>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</si>
  <si>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</si>
  <si>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</si>
  <si>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</si>
  <si>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</si>
  <si>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</si>
  <si>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</si>
  <si>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</si>
  <si>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</si>
  <si>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</si>
  <si>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</si>
  <si>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</si>
  <si>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</si>
  <si>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</si>
  <si>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</si>
  <si>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</si>
  <si>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</si>
  <si>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</si>
  <si>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</si>
  <si>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</si>
  <si>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</si>
  <si>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</si>
  <si>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</si>
  <si>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</si>
  <si>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</si>
  <si>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</si>
  <si>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</si>
  <si>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</si>
  <si>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</si>
  <si>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</si>
  <si>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</si>
  <si>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</si>
  <si>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</si>
  <si>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</si>
  <si>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</si>
  <si>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</si>
  <si>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</si>
  <si>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</si>
  <si>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</si>
  <si>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</si>
  <si>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</si>
  <si>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</si>
  <si>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</si>
  <si>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</si>
  <si>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</si>
  <si>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</si>
  <si>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</si>
  <si>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</si>
  <si>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</si>
  <si>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</si>
  <si>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</si>
  <si>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</si>
  <si>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</si>
  <si>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</si>
  <si>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</si>
  <si>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</si>
  <si>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</si>
  <si>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</si>
  <si>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</si>
  <si>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</si>
  <si>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</si>
  <si>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</si>
  <si>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</si>
  <si>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</si>
  <si>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</si>
  <si>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</si>
  <si>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</si>
  <si>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</si>
  <si>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</si>
  <si>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</si>
  <si>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</si>
  <si>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</si>
  <si>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</si>
  <si>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</si>
  <si>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</si>
  <si>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</si>
  <si>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</si>
  <si>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</si>
  <si>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</si>
  <si>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</si>
  <si>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</si>
  <si>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</si>
  <si>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</si>
  <si>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</si>
  <si>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</si>
  <si>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</si>
  <si>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</si>
  <si>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</si>
  <si>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</si>
  <si>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</si>
  <si>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</si>
  <si>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</si>
  <si>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</si>
  <si>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</si>
  <si>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</si>
  <si>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</si>
  <si>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</si>
  <si>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</si>
  <si>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</si>
  <si>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</si>
  <si>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</si>
  <si>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</si>
  <si>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</si>
  <si>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</si>
  <si>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</si>
  <si>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</si>
  <si>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</si>
  <si>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</si>
  <si>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</si>
  <si>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</si>
  <si>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</si>
  <si>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</si>
  <si>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</si>
  <si>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</si>
  <si>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</si>
  <si>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</si>
  <si>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</si>
  <si>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</si>
  <si>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</si>
  <si>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</si>
  <si>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</si>
  <si>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</si>
  <si>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</si>
  <si>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</si>
  <si>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</si>
  <si>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</si>
  <si>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</si>
  <si>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</si>
  <si>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</si>
  <si>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</si>
  <si>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</si>
  <si>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</si>
  <si>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</si>
  <si>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</si>
  <si>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</si>
  <si>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</si>
  <si>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</si>
  <si>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</si>
  <si>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</si>
  <si>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</si>
  <si>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</si>
  <si>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</si>
  <si>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</si>
  <si>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</si>
  <si>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</si>
  <si>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</si>
  <si>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</si>
  <si>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</si>
  <si>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</si>
  <si>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</si>
  <si>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</si>
  <si>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</si>
  <si>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</si>
  <si>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</si>
  <si>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</si>
  <si>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</si>
  <si>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</si>
  <si>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</si>
  <si>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</si>
  <si>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</si>
  <si>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</si>
  <si>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</si>
  <si>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</si>
  <si>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</si>
  <si>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</si>
  <si>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</si>
  <si>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</si>
  <si>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</si>
  <si>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</si>
  <si>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</si>
  <si>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</si>
  <si>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</si>
  <si>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</si>
  <si>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</si>
  <si>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</si>
  <si>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</si>
  <si>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</si>
  <si>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</si>
  <si>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</si>
  <si>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</si>
  <si>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</si>
  <si>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</si>
  <si>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</si>
  <si>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</si>
  <si>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</si>
  <si>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</si>
  <si>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</si>
  <si>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</si>
  <si>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</si>
  <si>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</si>
  <si>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</si>
  <si>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</si>
  <si>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</si>
  <si>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</si>
  <si>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</si>
  <si>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</si>
  <si>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</si>
  <si>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</si>
  <si>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</si>
  <si>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</si>
  <si>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</si>
  <si>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</si>
  <si>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</si>
  <si>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</si>
  <si>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</si>
  <si>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</si>
  <si>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</si>
  <si>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</si>
  <si>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</si>
  <si>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</si>
  <si>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</si>
  <si>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</si>
  <si>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</si>
  <si>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</si>
  <si>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</si>
  <si>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</si>
  <si>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</si>
  <si>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</si>
  <si>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</si>
  <si>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</si>
  <si>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</si>
  <si>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</si>
  <si>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</si>
  <si>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</si>
  <si>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</si>
  <si>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</si>
  <si>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</si>
  <si>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</si>
  <si>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</si>
  <si>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</si>
  <si>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</si>
  <si>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</si>
  <si>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</si>
  <si>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</si>
  <si>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</si>
  <si>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</si>
  <si>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</si>
  <si>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</si>
  <si>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</si>
  <si>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</si>
  <si>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</si>
  <si>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</si>
  <si>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</si>
  <si>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</si>
  <si>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</si>
  <si>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</si>
  <si>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</si>
  <si>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</si>
  <si>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</si>
  <si>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</si>
  <si>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</si>
  <si>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</si>
  <si>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</si>
  <si>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</si>
  <si>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</si>
  <si>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</si>
  <si>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</si>
  <si>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</si>
  <si>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</si>
  <si>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</si>
  <si>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</si>
  <si>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</si>
  <si>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</si>
  <si>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</si>
  <si>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</si>
  <si>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</si>
  <si>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</si>
  <si>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</si>
  <si>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</si>
  <si>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</si>
  <si>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</si>
  <si>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</si>
  <si>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</si>
  <si>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</si>
  <si>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</si>
  <si>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</si>
  <si>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</si>
  <si>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</si>
  <si>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</si>
  <si>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</si>
  <si>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</si>
  <si>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</si>
  <si>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</si>
  <si>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</si>
  <si>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</si>
  <si>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</si>
  <si>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</si>
  <si>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</si>
  <si>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</si>
  <si>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</si>
  <si>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</si>
  <si>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</si>
  <si>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</si>
  <si>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</si>
  <si>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</si>
  <si>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</si>
  <si>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</si>
  <si>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</si>
  <si>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</si>
  <si>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</si>
  <si>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</si>
  <si>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</si>
  <si>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</si>
  <si>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</si>
  <si>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</si>
  <si>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</si>
  <si>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</si>
  <si>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</si>
  <si>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</si>
  <si>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</si>
  <si>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</si>
  <si>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</si>
  <si>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</si>
  <si>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</si>
  <si>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</si>
  <si>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</si>
  <si>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</si>
  <si>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</si>
  <si>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</si>
  <si>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</si>
  <si>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</si>
  <si>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</si>
  <si>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</si>
  <si>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</si>
  <si>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</si>
  <si>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</si>
  <si>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</si>
  <si>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</si>
  <si>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</si>
  <si>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</si>
  <si>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</si>
  <si>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</si>
  <si>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</si>
  <si>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</si>
  <si>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</si>
  <si>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</si>
  <si>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</si>
  <si>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</si>
  <si>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</si>
  <si>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</si>
  <si>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</si>
  <si>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</si>
  <si>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</si>
  <si>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</si>
  <si>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</si>
  <si>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</si>
  <si>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</si>
  <si>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</si>
  <si>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</si>
  <si>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</si>
  <si>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</si>
  <si>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</si>
  <si>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</si>
  <si>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</si>
  <si>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</si>
  <si>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</si>
  <si>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</si>
  <si>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</si>
  <si>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</si>
  <si>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</si>
  <si>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</si>
  <si>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</si>
  <si>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</si>
  <si>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</si>
  <si>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</si>
  <si>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</si>
  <si>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</si>
  <si>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</si>
  <si>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</si>
  <si>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</si>
  <si>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</si>
  <si>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</si>
  <si>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</si>
  <si>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</si>
  <si>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</si>
  <si>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</si>
  <si>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</si>
  <si>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</si>
  <si>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</si>
  <si>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</si>
  <si>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</si>
  <si>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</si>
  <si>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</si>
  <si>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</si>
  <si>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</si>
  <si>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</si>
  <si>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</si>
  <si>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</si>
  <si>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</si>
  <si>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</si>
  <si>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</si>
  <si>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</si>
  <si>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</si>
  <si>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</si>
  <si>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</si>
  <si>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</si>
  <si>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</si>
  <si>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</si>
  <si>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</si>
  <si>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</si>
  <si>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</si>
  <si>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</si>
  <si>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</si>
  <si>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</si>
  <si>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</si>
  <si>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</si>
  <si>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</si>
  <si>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</si>
  <si>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</si>
  <si>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</si>
  <si>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</si>
  <si>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</si>
  <si>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</si>
  <si>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</si>
  <si>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</si>
  <si>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</si>
  <si>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</si>
  <si>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</si>
  <si>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</si>
  <si>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</si>
  <si>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</si>
  <si>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</si>
  <si>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</si>
  <si>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</si>
  <si>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</si>
  <si>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</si>
  <si>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</si>
  <si>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</si>
  <si>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</si>
  <si>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</si>
  <si>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</si>
  <si>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</si>
  <si>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</si>
  <si>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</si>
  <si>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</si>
  <si>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</si>
  <si>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</si>
  <si>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</si>
  <si>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</si>
  <si>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</si>
  <si>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</si>
  <si>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</si>
  <si>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</si>
  <si>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</si>
  <si>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</si>
  <si>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</si>
  <si>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</si>
  <si>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</si>
  <si>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</si>
  <si>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</si>
  <si>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</si>
  <si>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</si>
  <si>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</si>
  <si>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</si>
  <si>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</si>
  <si>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</si>
  <si>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</si>
  <si>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</si>
  <si>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</si>
  <si>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</si>
  <si>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</si>
  <si>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</si>
  <si>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</si>
  <si>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</si>
  <si>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</si>
  <si>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</si>
  <si>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</si>
  <si>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</si>
  <si>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</si>
  <si>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</si>
  <si>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</si>
  <si>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</si>
  <si>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</si>
  <si>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</si>
  <si>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</si>
  <si>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</si>
  <si>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</si>
  <si>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</si>
  <si>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</si>
  <si>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</si>
  <si>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</si>
  <si>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</si>
  <si>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</si>
  <si>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</si>
  <si>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</si>
  <si>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</si>
  <si>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</si>
  <si>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</si>
  <si>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</si>
  <si>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</si>
  <si>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</si>
  <si>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</si>
  <si>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</si>
  <si>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</si>
  <si>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</si>
  <si>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</si>
  <si>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</si>
  <si>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</si>
  <si>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</si>
  <si>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</si>
  <si>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</si>
  <si>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</si>
  <si>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</si>
  <si>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</si>
  <si>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</si>
  <si>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</si>
  <si>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</si>
  <si>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</si>
  <si>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</si>
  <si>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</si>
  <si>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</si>
  <si>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</si>
  <si>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</si>
  <si>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</si>
  <si>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</si>
  <si>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</si>
  <si>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</si>
  <si>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</si>
  <si>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</si>
  <si>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</si>
  <si>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</si>
  <si>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</si>
  <si>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</si>
  <si>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</si>
  <si>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</si>
  <si>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</si>
  <si>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</si>
  <si>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</si>
  <si>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</si>
  <si>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</si>
  <si>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</si>
  <si>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</si>
  <si>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</si>
  <si>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</si>
  <si>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</si>
  <si>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</si>
  <si>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</si>
  <si>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</si>
  <si>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</si>
  <si>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</si>
  <si>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</si>
  <si>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</si>
  <si>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</si>
  <si>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</si>
  <si>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</si>
  <si>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</si>
  <si>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</si>
  <si>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</si>
  <si>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</si>
  <si>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</si>
  <si>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</si>
  <si>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</si>
  <si>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</si>
  <si>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</si>
  <si>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</si>
  <si>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</si>
  <si>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</si>
  <si>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</si>
  <si>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</si>
  <si>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</si>
  <si>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</si>
  <si>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</si>
  <si>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</si>
  <si>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</si>
  <si>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</si>
  <si>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</si>
  <si>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</si>
  <si>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</si>
  <si>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</si>
  <si>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</si>
  <si>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</si>
  <si>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</si>
  <si>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</si>
  <si>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</si>
  <si>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</si>
  <si>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</si>
  <si>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</si>
  <si>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</si>
  <si>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</si>
  <si>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</si>
  <si>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</si>
  <si>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</si>
  <si>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</si>
  <si>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</si>
  <si>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</si>
  <si>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</si>
  <si>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</si>
  <si>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</si>
  <si>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</si>
  <si>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</si>
  <si>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</si>
  <si>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</si>
  <si>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</si>
  <si>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</si>
  <si>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</si>
  <si>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</si>
  <si>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</si>
  <si>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</si>
  <si>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</si>
  <si>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</si>
  <si>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</si>
  <si>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</si>
  <si>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</si>
  <si>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</si>
  <si>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</si>
  <si>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</si>
  <si>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</si>
  <si>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</si>
  <si>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</si>
  <si>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</si>
  <si>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</si>
  <si>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</si>
  <si>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</si>
  <si>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</si>
  <si>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</si>
  <si>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</si>
  <si>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</si>
  <si>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</si>
  <si>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</si>
  <si>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</si>
  <si>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</si>
  <si>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</si>
  <si>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</si>
  <si>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</si>
  <si>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</si>
  <si>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</si>
  <si>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</si>
  <si>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</si>
  <si>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</si>
  <si>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</si>
  <si>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</si>
  <si>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</si>
  <si>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</si>
  <si>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</si>
  <si>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</si>
  <si>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</si>
  <si>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</si>
  <si>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</si>
  <si>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</si>
  <si>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</si>
  <si>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</si>
  <si>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</si>
  <si>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</si>
  <si>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</si>
  <si>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</si>
  <si>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</si>
  <si>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</si>
  <si>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</si>
  <si>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</si>
  <si>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</si>
  <si>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</si>
  <si>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</si>
  <si>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</si>
  <si>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</si>
  <si>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</si>
  <si>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</si>
  <si>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</si>
  <si>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</si>
  <si>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</si>
  <si>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</si>
  <si>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</si>
  <si>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</si>
  <si>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</si>
  <si>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</si>
  <si>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</si>
  <si>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</si>
  <si>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</si>
  <si>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</si>
  <si>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</si>
  <si>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</si>
  <si>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</si>
  <si>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</si>
  <si>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</si>
  <si>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</si>
  <si>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</si>
  <si>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</si>
  <si>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</si>
  <si>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</si>
  <si>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</si>
  <si>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</si>
  <si>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</si>
  <si>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</si>
  <si>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</si>
  <si>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</si>
  <si>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</si>
  <si>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</si>
  <si>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</si>
  <si>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</si>
  <si>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</si>
  <si>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</si>
  <si>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</si>
  <si>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</si>
  <si>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</si>
  <si>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</si>
  <si>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</si>
  <si>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</si>
  <si>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</si>
  <si>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</si>
  <si>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</si>
  <si>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</si>
  <si>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</si>
  <si>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</si>
  <si>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</si>
  <si>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</si>
  <si>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</si>
  <si>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</si>
  <si>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</si>
  <si>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</si>
  <si>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</si>
  <si>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</si>
  <si>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</si>
  <si>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</si>
  <si>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</si>
  <si>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</si>
  <si>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</si>
  <si>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</si>
  <si>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</si>
  <si>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</si>
  <si>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</si>
  <si>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</si>
  <si>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</si>
  <si>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</si>
  <si>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</si>
  <si>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</si>
  <si>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</si>
  <si>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</si>
  <si>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</si>
  <si>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</si>
  <si>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</si>
  <si>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</si>
  <si>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</si>
  <si>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</si>
  <si>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</si>
  <si>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</si>
  <si>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</si>
  <si>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</si>
  <si>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</si>
  <si>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</si>
  <si>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</si>
  <si>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</si>
  <si>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</si>
  <si>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</si>
  <si>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</si>
  <si>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</si>
  <si>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</si>
  <si>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</si>
  <si>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</si>
  <si>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</si>
  <si>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</si>
  <si>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</si>
  <si>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</si>
  <si>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</si>
  <si>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</si>
  <si>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</si>
  <si>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</si>
  <si>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</si>
  <si>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</si>
  <si>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</si>
  <si>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</si>
  <si>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</si>
  <si>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</si>
  <si>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</si>
  <si>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</si>
  <si>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</si>
  <si>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</si>
  <si>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</si>
  <si>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</si>
  <si>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</si>
  <si>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</si>
  <si>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</si>
  <si>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</si>
  <si>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</si>
  <si>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</si>
  <si>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</si>
  <si>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</si>
  <si>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</si>
  <si>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</si>
  <si>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</si>
  <si>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</si>
  <si>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</si>
  <si>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</si>
  <si>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</si>
  <si>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</si>
  <si>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</si>
  <si>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</si>
  <si>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</si>
  <si>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</si>
  <si>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</si>
  <si>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</si>
  <si>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</si>
  <si>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</si>
  <si>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</si>
  <si>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</si>
  <si>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</si>
  <si>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</si>
  <si>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</si>
  <si>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</si>
  <si>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</si>
  <si>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</si>
  <si>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</si>
  <si>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</si>
  <si>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</si>
  <si>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</si>
  <si>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</si>
  <si>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</si>
  <si>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</si>
  <si>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</si>
  <si>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</si>
  <si>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</si>
  <si>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</si>
  <si>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</si>
  <si>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</si>
  <si>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</si>
  <si>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</si>
  <si>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</si>
  <si>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</si>
  <si>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</si>
  <si>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</si>
  <si>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</si>
  <si>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</si>
  <si>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</si>
  <si>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</si>
  <si>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</si>
  <si>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</si>
  <si>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</si>
  <si>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</si>
  <si>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</si>
  <si>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</si>
  <si>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</si>
  <si>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</si>
  <si>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</si>
  <si>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</si>
  <si>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</si>
  <si>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</si>
  <si>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</si>
  <si>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</si>
  <si>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</si>
  <si>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</si>
  <si>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</si>
  <si>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</si>
  <si>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</si>
  <si>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</si>
  <si>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</si>
  <si>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</si>
  <si>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</si>
  <si>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</si>
  <si>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</si>
  <si>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</si>
  <si>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</si>
  <si>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</si>
  <si>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</si>
  <si>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</si>
  <si>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</si>
  <si>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</si>
  <si>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</si>
  <si>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</si>
  <si>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</si>
  <si>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</si>
  <si>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</si>
  <si>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</si>
  <si>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</si>
  <si>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</si>
  <si>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</si>
  <si>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</si>
  <si>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</si>
  <si>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</si>
  <si>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</si>
  <si>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</si>
  <si>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</si>
  <si>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</si>
  <si>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</si>
  <si>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</si>
  <si>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</si>
  <si>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</si>
  <si>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</si>
  <si>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</si>
  <si>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</si>
  <si>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</si>
  <si>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</si>
  <si>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</si>
  <si>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</si>
  <si>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</si>
  <si>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</si>
  <si>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</si>
  <si>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</si>
  <si>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</si>
  <si>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</si>
  <si>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</si>
  <si>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</si>
  <si>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</si>
  <si>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</si>
  <si>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</si>
  <si>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</si>
  <si>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</si>
  <si>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</si>
  <si>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</si>
  <si>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</si>
  <si>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</si>
  <si>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</si>
  <si>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</si>
  <si>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</si>
  <si>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</si>
  <si>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</si>
  <si>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</si>
  <si>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</si>
  <si>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</si>
  <si>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</si>
  <si>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</si>
  <si>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</si>
  <si>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</si>
  <si>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</si>
  <si>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</si>
  <si>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</si>
  <si>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</si>
  <si>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</si>
  <si>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</si>
  <si>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</si>
  <si>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</si>
  <si>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</si>
  <si>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</si>
  <si>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</si>
  <si>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</si>
  <si>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</si>
  <si>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</si>
  <si>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</si>
  <si>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</si>
  <si>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</si>
  <si>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</si>
  <si>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</si>
  <si>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</si>
  <si>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</si>
  <si>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</si>
  <si>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</si>
  <si>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</si>
  <si>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</si>
  <si>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</si>
  <si>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</si>
  <si>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</si>
  <si>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</si>
  <si>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</si>
  <si>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</si>
  <si>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</si>
  <si>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</si>
  <si>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</si>
  <si>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</si>
  <si>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</si>
  <si>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</si>
  <si>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</si>
  <si>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</si>
  <si>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</si>
  <si>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</si>
  <si>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</si>
  <si>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</si>
  <si>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</si>
  <si>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</si>
  <si>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</si>
  <si>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</si>
  <si>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</si>
  <si>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</si>
  <si>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</si>
  <si>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</si>
  <si>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</si>
  <si>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</si>
  <si>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</si>
  <si>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</si>
  <si>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</si>
  <si>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</si>
  <si>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</si>
  <si>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</si>
  <si>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</si>
  <si>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</si>
  <si>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</si>
  <si>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</si>
  <si>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</si>
  <si>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</si>
  <si>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</si>
  <si>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</si>
  <si>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</si>
  <si>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</si>
  <si>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</si>
  <si>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</si>
  <si>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</si>
  <si>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</si>
  <si>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</si>
  <si>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</si>
  <si>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</si>
  <si>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</si>
  <si>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</si>
  <si>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</si>
  <si>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</si>
  <si>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</si>
  <si>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</si>
  <si>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</si>
  <si>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</si>
  <si>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</si>
  <si>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</si>
  <si>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</si>
  <si>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</si>
  <si>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</si>
  <si>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</si>
  <si>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</si>
  <si>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</si>
  <si>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</si>
  <si>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</si>
  <si>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</si>
  <si>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</si>
  <si>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</si>
  <si>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</si>
  <si>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</si>
  <si>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</si>
  <si>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</si>
  <si>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</si>
  <si>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</si>
  <si>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</si>
  <si>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</si>
  <si>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</si>
  <si>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</si>
  <si>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</si>
  <si>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</si>
  <si>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</si>
  <si>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</si>
  <si>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</si>
  <si>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</si>
  <si>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</si>
  <si>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</si>
  <si>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</si>
  <si>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</si>
  <si>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</si>
  <si>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</si>
  <si>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</si>
  <si>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</si>
  <si>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</si>
  <si>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</si>
  <si>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</si>
  <si>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</si>
  <si>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</si>
  <si>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</si>
  <si>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</si>
  <si>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</si>
  <si>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</si>
  <si>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</si>
  <si>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</si>
  <si>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</si>
  <si>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</si>
  <si>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</si>
  <si>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</si>
  <si>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</si>
  <si>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</si>
  <si>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</si>
  <si>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</si>
  <si>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</si>
  <si>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</si>
  <si>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</si>
  <si>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</si>
  <si>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</si>
  <si>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</si>
  <si>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</si>
  <si>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</si>
  <si>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</si>
  <si>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</si>
  <si>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</si>
  <si>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</si>
  <si>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</si>
  <si>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</si>
  <si>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</si>
  <si>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</si>
  <si>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</si>
  <si>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</si>
  <si>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</si>
  <si>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</si>
  <si>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</si>
  <si>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</si>
  <si>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</si>
  <si>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</si>
  <si>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</si>
  <si>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</si>
  <si>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</si>
  <si>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</si>
  <si>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</si>
  <si>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</si>
  <si>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</si>
  <si>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</si>
  <si>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</si>
  <si>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</si>
  <si>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</si>
  <si>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</si>
  <si>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</si>
  <si>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</si>
  <si>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</si>
  <si>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</si>
  <si>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</si>
  <si>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</si>
  <si>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</si>
  <si>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</si>
  <si>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</si>
  <si>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</si>
  <si>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</si>
  <si>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</si>
  <si>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</si>
  <si>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</si>
  <si>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</si>
  <si>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</si>
  <si>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</si>
  <si>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</si>
  <si>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</si>
  <si>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</si>
  <si>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</si>
  <si>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</si>
  <si>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</si>
  <si>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</si>
  <si>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</si>
  <si>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</si>
  <si>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</si>
  <si>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</si>
  <si>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</si>
  <si>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</si>
  <si>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</si>
  <si>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</si>
  <si>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</si>
  <si>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</si>
  <si>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</si>
  <si>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</si>
  <si>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</si>
  <si>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</si>
  <si>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</si>
  <si>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</si>
  <si>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</si>
  <si>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</si>
  <si>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</si>
  <si>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</si>
  <si>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</si>
  <si>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</si>
  <si>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</si>
  <si>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</si>
  <si>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</si>
  <si>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</si>
  <si>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</si>
  <si>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</si>
  <si>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</si>
  <si>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</si>
  <si>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</si>
  <si>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</si>
  <si>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</si>
  <si>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</si>
  <si>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</si>
  <si>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</si>
  <si>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</si>
  <si>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</si>
  <si>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</si>
  <si>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</si>
  <si>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</si>
  <si>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</si>
  <si>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</si>
  <si>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</si>
  <si>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</si>
  <si>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</si>
  <si>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</si>
  <si>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</si>
  <si>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</si>
  <si>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</si>
  <si>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</si>
  <si>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</si>
  <si>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</si>
  <si>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</si>
  <si>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</si>
  <si>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</si>
  <si>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</si>
  <si>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</si>
  <si>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</si>
  <si>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</si>
  <si>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</si>
  <si>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</si>
  <si>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</si>
  <si>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</si>
  <si>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</si>
  <si>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</si>
  <si>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</si>
  <si>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</si>
  <si>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</si>
  <si>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</si>
  <si>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</si>
  <si>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</si>
  <si>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</si>
  <si>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</si>
  <si>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</si>
  <si>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</si>
  <si>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</si>
  <si>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</si>
  <si>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</si>
  <si>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</si>
  <si>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</si>
  <si>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</si>
  <si>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</si>
  <si>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</si>
  <si>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</si>
  <si>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</si>
  <si>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</si>
  <si>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</si>
  <si>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</si>
  <si>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</si>
  <si>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</si>
  <si>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</si>
  <si>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</si>
  <si>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</si>
  <si>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</si>
  <si>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</si>
  <si>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</si>
  <si>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</si>
  <si>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</si>
  <si>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</si>
  <si>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</si>
  <si>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</si>
  <si>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</si>
  <si>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</si>
  <si>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</si>
  <si>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</si>
  <si>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</si>
  <si>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</si>
  <si>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</si>
  <si>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</si>
  <si>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</si>
  <si>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</si>
  <si>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</si>
  <si>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</si>
  <si>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</si>
  <si>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</si>
  <si>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</si>
  <si>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</si>
  <si>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</si>
  <si>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</si>
  <si>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</si>
  <si>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</si>
  <si>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</si>
  <si>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</si>
  <si>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</si>
  <si>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</si>
  <si>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</si>
  <si>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</si>
  <si>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</si>
  <si>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</si>
  <si>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</si>
  <si>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</si>
  <si>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</si>
  <si>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</si>
  <si>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</si>
  <si>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</si>
  <si>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</si>
  <si>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</si>
  <si>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</si>
  <si>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</si>
  <si>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</si>
  <si>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</si>
  <si>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</si>
  <si>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</si>
  <si>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</si>
  <si>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</si>
  <si>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</si>
  <si>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</si>
  <si>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</si>
  <si>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</si>
  <si>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</si>
  <si>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</si>
  <si>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</si>
  <si>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</si>
  <si>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</si>
  <si>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</si>
  <si>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</si>
  <si>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</si>
  <si>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</si>
  <si>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</si>
  <si>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</si>
  <si>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</si>
  <si>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</si>
  <si>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</si>
  <si>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</si>
  <si>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</si>
  <si>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</si>
  <si>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</si>
  <si>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</si>
  <si>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</si>
  <si>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</si>
  <si>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</si>
  <si>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</si>
  <si>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</si>
  <si>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</si>
  <si>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</si>
  <si>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</si>
  <si>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</si>
  <si>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</si>
  <si>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</si>
  <si>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</si>
  <si>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</si>
  <si>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</si>
  <si>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</si>
  <si>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</si>
  <si>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</si>
  <si>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</si>
  <si>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</si>
  <si>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</si>
  <si>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</si>
  <si>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</si>
  <si>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</si>
  <si>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</si>
  <si>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</si>
  <si>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</si>
  <si>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</si>
  <si>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</si>
  <si>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</si>
  <si>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</si>
  <si>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</si>
  <si>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</si>
  <si>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</si>
  <si>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</si>
  <si>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</si>
  <si>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</si>
  <si>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</si>
  <si>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</si>
  <si>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</si>
  <si>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</si>
  <si>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</si>
  <si>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</si>
  <si>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</si>
  <si>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</si>
  <si>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</si>
  <si>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</si>
  <si>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</si>
  <si>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</si>
  <si>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</si>
  <si>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</si>
  <si>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</si>
  <si>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</si>
  <si>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</si>
  <si>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</si>
  <si>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</si>
  <si>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</si>
  <si>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</si>
  <si>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</si>
  <si>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</si>
  <si>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</si>
  <si>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</si>
  <si>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</si>
  <si>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</si>
  <si>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</si>
  <si>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</si>
  <si>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</si>
  <si>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</si>
  <si>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</si>
  <si>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</si>
  <si>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</si>
  <si>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</si>
  <si>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</si>
  <si>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</si>
  <si>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</si>
  <si>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</si>
  <si>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</si>
  <si>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</si>
  <si>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</si>
  <si>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</si>
  <si>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</si>
  <si>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</si>
  <si>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</si>
  <si>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</si>
  <si>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</si>
  <si>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</si>
  <si>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</si>
  <si>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</si>
  <si>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</si>
  <si>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</si>
  <si>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</si>
  <si>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</si>
  <si>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</si>
  <si>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</si>
  <si>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</si>
  <si>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</si>
  <si>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</si>
  <si>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</si>
  <si>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</si>
  <si>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</si>
  <si>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</si>
  <si>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</si>
  <si>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</si>
  <si>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</si>
  <si>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</si>
  <si>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</si>
  <si>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</si>
  <si>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</si>
  <si>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</si>
  <si>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</si>
  <si>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</si>
  <si>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</si>
  <si>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</si>
  <si>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</si>
  <si>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</si>
  <si>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</si>
  <si>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</si>
  <si>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</si>
  <si>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</si>
  <si>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</si>
  <si>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</si>
  <si>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</si>
  <si>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</si>
  <si>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</si>
  <si>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</si>
  <si>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</si>
  <si>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</si>
  <si>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</si>
  <si>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</si>
  <si>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</si>
  <si>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</si>
  <si>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</si>
  <si>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</si>
  <si>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</si>
  <si>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</si>
  <si>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</si>
  <si>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</si>
  <si>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</si>
  <si>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</si>
  <si>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</si>
  <si>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</si>
  <si>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</si>
  <si>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</si>
  <si>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</si>
  <si>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</si>
  <si>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</si>
  <si>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</si>
  <si>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</si>
  <si>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</si>
  <si>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</si>
  <si>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</si>
  <si>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</si>
  <si>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</si>
  <si>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</si>
  <si>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</si>
  <si>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</si>
  <si>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</si>
  <si>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</si>
  <si>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</si>
  <si>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</si>
  <si>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</si>
  <si>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</si>
  <si>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</si>
  <si>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</si>
  <si>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</si>
  <si>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</si>
  <si>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</si>
  <si>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</si>
  <si>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</si>
  <si>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</si>
  <si>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</si>
  <si>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</si>
  <si>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</si>
  <si>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</si>
  <si>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</si>
  <si>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</si>
  <si>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</si>
  <si>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</si>
  <si>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</si>
  <si>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</si>
  <si>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</si>
  <si>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</si>
  <si>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</si>
  <si>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</si>
  <si>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</si>
  <si>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</si>
  <si>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</si>
  <si>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</si>
  <si>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</si>
  <si>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</si>
  <si>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</si>
  <si>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</si>
  <si>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</si>
  <si>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</si>
  <si>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</si>
  <si>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</si>
  <si>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</si>
  <si>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</si>
  <si>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</si>
  <si>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</si>
  <si>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</si>
  <si>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</si>
  <si>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</si>
  <si>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</si>
  <si>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</si>
  <si>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</si>
  <si>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</si>
  <si>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</si>
  <si>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</si>
  <si>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</si>
  <si>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</si>
  <si>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</si>
  <si>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</si>
  <si>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</si>
  <si>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</si>
  <si>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</si>
  <si>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</si>
  <si>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</si>
  <si>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</si>
  <si>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</si>
  <si>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</si>
  <si>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</si>
  <si>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</si>
  <si>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</si>
  <si>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</si>
  <si>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</si>
  <si>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</si>
  <si>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</si>
  <si>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</si>
  <si>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</si>
  <si>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</si>
  <si>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</si>
  <si>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</si>
  <si>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</si>
  <si>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</si>
  <si>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</si>
  <si>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</si>
  <si>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</si>
  <si>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</si>
  <si>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</si>
  <si>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</si>
  <si>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</si>
  <si>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</si>
  <si>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</si>
  <si>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</si>
  <si>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</si>
  <si>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</si>
  <si>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</si>
  <si>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</si>
  <si>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</si>
  <si>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</si>
  <si>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</si>
  <si>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</si>
  <si>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</si>
  <si>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</si>
  <si>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</si>
  <si>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</si>
  <si>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</si>
  <si>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</si>
  <si>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</si>
  <si>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</si>
  <si>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</si>
  <si>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</si>
  <si>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</si>
  <si>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</si>
  <si>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</si>
  <si>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</si>
  <si>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</si>
  <si>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</si>
  <si>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</si>
  <si>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</si>
  <si>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</si>
  <si>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</si>
  <si>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</si>
  <si>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</si>
  <si>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</si>
  <si>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</si>
  <si>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</si>
  <si>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</si>
  <si>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</si>
  <si>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</si>
  <si>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</si>
  <si>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</si>
  <si>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</si>
  <si>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</si>
  <si>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</si>
  <si>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</si>
  <si>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</si>
  <si>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</si>
  <si>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</si>
  <si>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</si>
  <si>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</si>
  <si>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</si>
  <si>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</si>
  <si>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</si>
  <si>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</si>
  <si>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</si>
  <si>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</si>
  <si>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</si>
  <si>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</si>
  <si>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</si>
  <si>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</si>
  <si>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</si>
  <si>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</si>
  <si>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</si>
  <si>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</si>
  <si>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</si>
  <si>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</si>
  <si>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</si>
  <si>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</si>
  <si>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</si>
  <si>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</si>
  <si>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</si>
  <si>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</si>
  <si>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</si>
  <si>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</si>
  <si>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</si>
  <si>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</si>
  <si>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</si>
  <si>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</si>
  <si>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</si>
  <si>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</si>
  <si>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</si>
  <si>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</si>
  <si>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</si>
  <si>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</si>
  <si>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</si>
  <si>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</si>
  <si>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</si>
  <si>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</si>
  <si>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</si>
  <si>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</si>
  <si>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</si>
  <si>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</si>
  <si>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</si>
  <si>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</si>
  <si>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</si>
  <si>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</si>
  <si>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</si>
  <si>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</si>
  <si>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</si>
  <si>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</si>
  <si>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</si>
  <si>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</si>
  <si>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</si>
  <si>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</si>
  <si>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</si>
  <si>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</si>
  <si>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</si>
  <si>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</si>
  <si>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</si>
  <si>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</si>
  <si>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</si>
  <si>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</si>
  <si>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</si>
  <si>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</si>
  <si>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</si>
  <si>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</si>
  <si>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</si>
  <si>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</si>
  <si>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</si>
  <si>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</si>
  <si>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</si>
  <si>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</si>
  <si>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</si>
  <si>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</si>
  <si>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</si>
  <si>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</si>
  <si>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</si>
  <si>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</si>
  <si>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</si>
  <si>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</si>
  <si>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</si>
  <si>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</si>
  <si>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</si>
  <si>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</si>
  <si>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</si>
  <si>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</si>
  <si>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</si>
  <si>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</si>
  <si>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</si>
  <si>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</si>
  <si>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</si>
  <si>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</si>
  <si>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</si>
  <si>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</si>
  <si>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</si>
  <si>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</si>
  <si>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</si>
  <si>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</si>
  <si>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</si>
  <si>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</si>
  <si>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</si>
  <si>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</si>
  <si>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</si>
  <si>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</si>
  <si>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</si>
  <si>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</si>
  <si>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</si>
  <si>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</si>
  <si>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</si>
  <si>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</si>
  <si>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</si>
  <si>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</si>
  <si>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</si>
  <si>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</si>
  <si>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</si>
  <si>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</si>
  <si>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</si>
  <si>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</si>
  <si>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</si>
  <si>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</si>
  <si>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</si>
  <si>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</si>
  <si>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</si>
  <si>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</si>
  <si>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</si>
  <si>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</si>
  <si>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</si>
  <si>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</si>
  <si>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</si>
  <si>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</si>
  <si>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</si>
  <si>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</si>
  <si>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</si>
  <si>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</si>
  <si>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</si>
  <si>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</si>
  <si>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</si>
  <si>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</si>
  <si>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</si>
  <si>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</si>
  <si>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</si>
  <si>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</si>
  <si>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</si>
  <si>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</si>
  <si>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</si>
  <si>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</si>
  <si>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</si>
  <si>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</si>
  <si>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</si>
  <si>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</si>
  <si>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</si>
  <si>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</si>
  <si>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</si>
  <si>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</si>
  <si>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</si>
  <si>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</si>
  <si>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</si>
  <si>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</si>
  <si>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</si>
  <si>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</si>
  <si>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</si>
  <si>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</si>
  <si>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</si>
  <si>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</si>
  <si>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</si>
  <si>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</si>
  <si>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</si>
  <si>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</si>
  <si>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</si>
  <si>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</si>
  <si>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</si>
  <si>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</si>
  <si>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</si>
  <si>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</si>
  <si>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</si>
  <si>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</si>
  <si>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</si>
  <si>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</si>
  <si>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</si>
  <si>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</si>
  <si>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</si>
  <si>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</si>
  <si>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</si>
  <si>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</si>
  <si>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</si>
  <si>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</si>
  <si>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</si>
  <si>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</si>
  <si>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</si>
  <si>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</si>
  <si>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</si>
  <si>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</si>
  <si>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</si>
  <si>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</si>
  <si>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</si>
  <si>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</si>
  <si>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</si>
  <si>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</si>
  <si>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</si>
  <si>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</si>
  <si>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</si>
  <si>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</si>
  <si>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</si>
  <si>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</si>
  <si>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</si>
  <si>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</si>
  <si>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</si>
  <si>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</si>
  <si>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</si>
  <si>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</si>
  <si>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</si>
  <si>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</si>
  <si>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</si>
  <si>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</si>
  <si>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</si>
  <si>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</si>
  <si>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</si>
  <si>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</si>
  <si>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</si>
  <si>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</si>
  <si>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</si>
  <si>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</si>
  <si>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</si>
  <si>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</si>
  <si>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</si>
  <si>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</si>
  <si>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</si>
  <si>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</si>
  <si>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</si>
  <si>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</si>
  <si>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</si>
  <si>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</si>
  <si>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</si>
  <si>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</si>
  <si>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</si>
  <si>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</si>
  <si>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</si>
  <si>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</si>
  <si>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</si>
  <si>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</si>
  <si>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</si>
  <si>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</si>
  <si>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</si>
  <si>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</si>
  <si>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</si>
  <si>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</si>
  <si>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</si>
  <si>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</si>
  <si>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</si>
  <si>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</si>
  <si>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</si>
  <si>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</si>
  <si>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</si>
  <si>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</si>
  <si>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</si>
  <si>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</si>
  <si>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</si>
  <si>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</si>
  <si>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</si>
  <si>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</si>
  <si>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</si>
  <si>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</si>
  <si>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</si>
  <si>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</si>
  <si>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</si>
  <si>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</si>
  <si>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</si>
  <si>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</si>
  <si>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</si>
  <si>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</si>
  <si>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</si>
  <si>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</si>
  <si>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</si>
  <si>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</si>
  <si>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</si>
  <si>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</si>
  <si>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</si>
  <si>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</si>
  <si>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</si>
  <si>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</si>
  <si>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</si>
  <si>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</si>
  <si>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</si>
  <si>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</si>
  <si>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</si>
  <si>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</si>
  <si>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</si>
  <si>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</si>
  <si>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</si>
  <si>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</si>
  <si>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</si>
  <si>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</si>
  <si>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</si>
  <si>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</si>
  <si>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</si>
  <si>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</si>
  <si>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</si>
  <si>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</si>
  <si>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</si>
  <si>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</si>
  <si>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</si>
  <si>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</si>
  <si>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</si>
  <si>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</si>
  <si>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</si>
  <si>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</si>
  <si>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</si>
  <si>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</si>
  <si>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</si>
  <si>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</si>
  <si>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</si>
  <si>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</si>
  <si>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</si>
  <si>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</si>
  <si>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</si>
  <si>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</si>
  <si>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</si>
  <si>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</si>
  <si>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</si>
  <si>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</si>
  <si>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</si>
  <si>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</si>
  <si>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</si>
  <si>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</si>
  <si>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</si>
  <si>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</si>
  <si>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</si>
  <si>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</si>
  <si>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</si>
  <si>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</si>
  <si>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</si>
  <si>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</si>
  <si>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</si>
  <si>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</si>
  <si>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</si>
  <si>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</si>
  <si>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</si>
  <si>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</si>
  <si>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</si>
  <si>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</si>
  <si>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</si>
  <si>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</si>
  <si>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</si>
  <si>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</si>
  <si>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</si>
  <si>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</si>
  <si>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</si>
  <si>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</si>
  <si>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</si>
  <si>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</si>
  <si>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</si>
  <si>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</si>
  <si>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</si>
  <si>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</si>
  <si>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</si>
  <si>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</si>
  <si>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</si>
  <si>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</si>
  <si>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</si>
  <si>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</si>
  <si>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</si>
  <si>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</si>
  <si>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</si>
  <si>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</si>
  <si>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</si>
  <si>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</si>
  <si>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</si>
  <si>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</si>
  <si>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</si>
  <si>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</si>
  <si>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</si>
  <si>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</si>
  <si>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</si>
  <si>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</si>
  <si>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</si>
  <si>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</si>
  <si>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</si>
  <si>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</si>
  <si>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</si>
  <si>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</si>
  <si>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</si>
  <si>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</si>
  <si>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</si>
  <si>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</si>
  <si>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</si>
  <si>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</si>
  <si>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</si>
  <si>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</si>
  <si>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</si>
  <si>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</si>
  <si>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</si>
  <si>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</si>
  <si>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</si>
  <si>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</si>
  <si>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</si>
  <si>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</si>
  <si>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</si>
  <si>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</si>
  <si>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</si>
  <si>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</si>
  <si>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</si>
  <si>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</si>
  <si>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</si>
  <si>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</si>
  <si>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</si>
  <si>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</si>
  <si>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</si>
  <si>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</si>
  <si>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</si>
  <si>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</si>
  <si>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</si>
  <si>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</si>
  <si>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</si>
  <si>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</si>
  <si>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</si>
  <si>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</si>
  <si>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</si>
  <si>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</si>
  <si>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</si>
  <si>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</si>
  <si>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</si>
  <si>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</si>
  <si>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</si>
  <si>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</si>
  <si>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</si>
  <si>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</si>
  <si>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</si>
  <si>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</si>
  <si>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</si>
  <si>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</si>
  <si>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</si>
  <si>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</si>
  <si>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</si>
  <si>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</si>
  <si>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</si>
  <si>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</si>
  <si>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</si>
  <si>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</si>
  <si>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</si>
  <si>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</si>
  <si>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</si>
  <si>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</si>
  <si>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</si>
  <si>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</si>
  <si>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</si>
  <si>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</si>
  <si>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</si>
  <si>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</si>
  <si>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</si>
  <si>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</si>
  <si>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</si>
  <si>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</si>
  <si>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</si>
  <si>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</si>
  <si>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</si>
  <si>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</si>
  <si>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</si>
  <si>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</si>
  <si>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</si>
  <si>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</si>
  <si>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</si>
  <si>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</si>
  <si>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</si>
  <si>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</si>
  <si>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</si>
  <si>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</si>
  <si>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</si>
  <si>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</si>
  <si>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</si>
  <si>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</si>
  <si>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</si>
  <si>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</si>
  <si>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</si>
  <si>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</si>
  <si>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</si>
  <si>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</si>
  <si>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</si>
  <si>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</si>
  <si>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</si>
  <si>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</si>
  <si>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</si>
  <si>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</si>
  <si>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</si>
  <si>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</si>
  <si>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</si>
  <si>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</si>
  <si>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</si>
  <si>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</si>
  <si>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</si>
  <si>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</si>
  <si>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</si>
  <si>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</si>
  <si>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</si>
  <si>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</si>
  <si>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</si>
  <si>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</si>
  <si>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</si>
  <si>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</si>
  <si>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</si>
  <si>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</si>
  <si>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</si>
  <si>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</si>
  <si>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</si>
  <si>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</si>
  <si>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</si>
  <si>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</si>
  <si>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</si>
  <si>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</si>
  <si>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</si>
  <si>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</si>
  <si>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</si>
  <si>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</si>
  <si>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</si>
  <si>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</si>
  <si>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</si>
  <si>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</si>
  <si>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</si>
  <si>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</si>
  <si>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</si>
  <si>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</si>
  <si>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</si>
  <si>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</si>
  <si>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</si>
  <si>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</si>
  <si>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</si>
  <si>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</si>
  <si>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</si>
  <si>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</si>
  <si>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</si>
  <si>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</si>
  <si>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</si>
  <si>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</si>
  <si>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</si>
  <si>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</si>
  <si>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</si>
  <si>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</si>
  <si>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</si>
  <si>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</si>
  <si>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</si>
  <si>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</si>
  <si>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</si>
  <si>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</si>
  <si>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</si>
  <si>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</si>
  <si>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</si>
  <si>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</si>
  <si>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</si>
  <si>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</si>
  <si>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</si>
  <si>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</si>
  <si>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</si>
  <si>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</si>
  <si>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</si>
  <si>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</si>
  <si>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</si>
  <si>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</si>
  <si>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</si>
  <si>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</si>
  <si>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</si>
  <si>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</si>
  <si>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</si>
  <si>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</si>
  <si>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</si>
  <si>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</si>
  <si>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</si>
  <si>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</si>
  <si>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</si>
  <si>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</si>
  <si>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</si>
  <si>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</si>
  <si>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</si>
  <si>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</si>
  <si>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</si>
  <si>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</si>
  <si>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</si>
  <si>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</si>
  <si>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</si>
  <si>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</si>
  <si>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</si>
  <si>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</si>
  <si>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</si>
  <si>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</si>
  <si>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</si>
  <si>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</si>
  <si>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</si>
  <si>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</si>
  <si>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</si>
  <si>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</si>
  <si>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</si>
  <si>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</si>
  <si>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</si>
  <si>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</si>
  <si>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</si>
  <si>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</si>
  <si>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</si>
  <si>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</si>
  <si>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</si>
  <si>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</si>
  <si>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</si>
  <si>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</si>
  <si>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</si>
  <si>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</si>
  <si>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</si>
  <si>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</si>
  <si>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</si>
  <si>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</si>
  <si>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</si>
  <si>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</si>
  <si>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</si>
  <si>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</si>
  <si>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</si>
  <si>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</si>
  <si>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</si>
  <si>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</si>
  <si>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</si>
  <si>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</si>
  <si>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</si>
  <si>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</si>
  <si>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</si>
  <si>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</si>
  <si>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</si>
  <si>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</si>
  <si>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</si>
  <si>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</si>
  <si>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</si>
  <si>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</si>
  <si>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</si>
  <si>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</si>
  <si>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</si>
  <si>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</si>
  <si>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</si>
  <si>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</si>
  <si>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</si>
  <si>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</si>
  <si>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</si>
  <si>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</si>
  <si>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</si>
  <si>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</si>
  <si>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</si>
  <si>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</si>
  <si>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</si>
  <si>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</si>
  <si>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</si>
  <si>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</si>
  <si>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</si>
  <si>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</si>
  <si>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</si>
  <si>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</si>
  <si>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</si>
  <si>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</si>
  <si>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</si>
  <si>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</si>
  <si>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</si>
  <si>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</si>
  <si>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</si>
  <si>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</si>
  <si>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</si>
  <si>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</si>
  <si>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</si>
  <si>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</si>
  <si>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</si>
  <si>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</si>
  <si>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</si>
  <si>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</si>
  <si>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</si>
  <si>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</si>
  <si>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</si>
  <si>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</si>
  <si>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</si>
  <si>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</si>
  <si>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</si>
  <si>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</si>
  <si>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</si>
  <si>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</si>
  <si>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</si>
  <si>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</si>
  <si>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</si>
  <si>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</si>
  <si>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</si>
  <si>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</si>
  <si>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</si>
  <si>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</si>
  <si>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</si>
  <si>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</si>
  <si>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</si>
  <si>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</si>
  <si>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</si>
  <si>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</si>
  <si>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</si>
  <si>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</si>
  <si>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</si>
  <si>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</si>
  <si>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</si>
  <si>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</si>
  <si>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</si>
  <si>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</si>
  <si>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</si>
  <si>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</si>
  <si>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</si>
  <si>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</si>
  <si>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</si>
  <si>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</si>
  <si>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</si>
  <si>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</si>
  <si>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</si>
  <si>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</si>
  <si>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</si>
  <si>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</si>
  <si>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</si>
  <si>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</si>
  <si>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</si>
  <si>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</si>
  <si>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</si>
  <si>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</si>
  <si>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</si>
  <si>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</si>
  <si>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</si>
  <si>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</si>
  <si>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</si>
  <si>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</si>
  <si>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</si>
  <si>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</si>
  <si>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</si>
  <si>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</si>
  <si>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</si>
  <si>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</si>
  <si>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</si>
  <si>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</si>
  <si>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</si>
  <si>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</si>
  <si>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</si>
  <si>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</si>
  <si>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</si>
  <si>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</si>
  <si>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</si>
  <si>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</si>
  <si>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</si>
  <si>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</si>
  <si>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</si>
  <si>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</si>
  <si>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</si>
  <si>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</si>
  <si>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</si>
  <si>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</si>
  <si>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</si>
  <si>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</si>
  <si>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</si>
  <si>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</si>
  <si>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</si>
  <si>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</si>
  <si>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</si>
  <si>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</si>
  <si>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</si>
  <si>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</si>
  <si>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</si>
  <si>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</si>
  <si>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</si>
  <si>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</si>
  <si>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</si>
  <si>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</si>
  <si>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</si>
  <si>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</si>
  <si>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</si>
  <si>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</si>
  <si>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</si>
  <si>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</si>
  <si>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</si>
  <si>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</si>
  <si>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</si>
  <si>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</si>
  <si>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</si>
  <si>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</si>
  <si>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</si>
  <si>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</si>
  <si>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</si>
  <si>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</si>
  <si>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</si>
  <si>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</si>
  <si>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</si>
  <si>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</si>
  <si>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</si>
  <si>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</si>
  <si>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</si>
  <si>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</si>
  <si>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</si>
  <si>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</si>
  <si>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</si>
  <si>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</si>
  <si>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</si>
  <si>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</si>
  <si>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</si>
  <si>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</si>
  <si>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</si>
  <si>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</si>
  <si>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</si>
  <si>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</si>
  <si>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</si>
  <si>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</si>
  <si>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</si>
  <si>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</si>
  <si>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</si>
  <si>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</si>
  <si>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</si>
  <si>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</si>
  <si>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</si>
  <si>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</si>
  <si>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</si>
  <si>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</si>
  <si>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</si>
  <si>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</si>
  <si>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</si>
  <si>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</si>
  <si>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</si>
  <si>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</si>
  <si>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</si>
  <si>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</si>
  <si>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</si>
  <si>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</si>
  <si>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</si>
  <si>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</si>
  <si>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</si>
  <si>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</si>
  <si>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</si>
  <si>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</si>
  <si>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</si>
  <si>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</si>
  <si>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</si>
  <si>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</si>
  <si>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</si>
  <si>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</si>
  <si>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</si>
  <si>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</si>
  <si>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</si>
  <si>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</si>
  <si>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</si>
  <si>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</si>
  <si>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</si>
  <si>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</si>
  <si>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</si>
  <si>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</si>
  <si>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</si>
  <si>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</si>
  <si>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</si>
  <si>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</si>
  <si>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</si>
  <si>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</si>
  <si>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</si>
  <si>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</si>
  <si>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</si>
  <si>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</si>
  <si>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</si>
  <si>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</si>
  <si>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</si>
  <si>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</si>
  <si>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</si>
  <si>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</si>
  <si>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</si>
  <si>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</si>
  <si>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</si>
  <si>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</si>
  <si>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</si>
  <si>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</si>
  <si>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</si>
  <si>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</si>
  <si>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</si>
  <si>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</si>
  <si>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</si>
  <si>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</si>
  <si>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</si>
  <si>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</si>
  <si>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</si>
  <si>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</si>
  <si>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</si>
  <si>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</si>
  <si>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</si>
  <si>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</si>
  <si>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</si>
  <si>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</si>
  <si>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</si>
  <si>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</si>
  <si>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</si>
  <si>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</si>
  <si>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</si>
  <si>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</si>
  <si>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</si>
  <si>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</si>
  <si>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</si>
  <si>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</si>
  <si>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</si>
  <si>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</si>
  <si>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</si>
  <si>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</si>
  <si>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</si>
  <si>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</si>
  <si>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</si>
  <si>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</si>
  <si>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</si>
  <si>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</si>
  <si>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</si>
  <si>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</si>
  <si>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</si>
  <si>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</si>
  <si>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</si>
  <si>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</si>
  <si>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</si>
  <si>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</si>
  <si>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</si>
  <si>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</si>
  <si>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</si>
  <si>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</si>
  <si>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</si>
  <si>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</si>
  <si>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</si>
  <si>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</si>
  <si>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</si>
  <si>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</si>
  <si>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</si>
  <si>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</si>
  <si>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</si>
  <si>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</si>
  <si>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</si>
  <si>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</si>
  <si>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</si>
  <si>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</si>
  <si>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</si>
  <si>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</si>
  <si>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</si>
  <si>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</si>
  <si>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</si>
  <si>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</si>
  <si>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</si>
  <si>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</si>
  <si>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</si>
  <si>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</si>
  <si>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</si>
  <si>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</si>
  <si>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</si>
  <si>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</si>
  <si>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</si>
  <si>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</si>
  <si>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</si>
  <si>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</si>
  <si>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</si>
  <si>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</si>
  <si>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</si>
  <si>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</si>
  <si>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</si>
  <si>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</si>
  <si>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</si>
  <si>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</si>
  <si>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</si>
  <si>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</si>
  <si>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</si>
  <si>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</si>
  <si>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</si>
  <si>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</si>
  <si>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</si>
  <si>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</si>
  <si>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</si>
  <si>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</si>
  <si>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</si>
  <si>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</si>
  <si>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</si>
  <si>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</si>
  <si>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</si>
  <si>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</si>
  <si>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</si>
  <si>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</si>
  <si>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</si>
  <si>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</si>
  <si>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</si>
  <si>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</si>
  <si>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</si>
  <si>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</si>
  <si>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</si>
  <si>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</si>
  <si>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</si>
  <si>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</si>
  <si>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</si>
  <si>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</si>
  <si>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</si>
  <si>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</si>
  <si>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</si>
  <si>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</si>
  <si>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</si>
  <si>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</si>
  <si>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</si>
  <si>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</si>
  <si>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</si>
  <si>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</si>
  <si>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</si>
  <si>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</si>
  <si>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</si>
  <si>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</si>
  <si>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</si>
  <si>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</si>
  <si>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</si>
  <si>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</si>
  <si>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</si>
  <si>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</si>
  <si>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</si>
  <si>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</si>
  <si>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</si>
  <si>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</si>
  <si>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</si>
  <si>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</si>
  <si>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</si>
  <si>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</si>
  <si>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</si>
  <si>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</si>
  <si>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</si>
  <si>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</si>
  <si>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</si>
  <si>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</si>
  <si>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</si>
  <si>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</si>
  <si>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</si>
  <si>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</si>
  <si>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</si>
  <si>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</si>
  <si>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</si>
  <si>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</si>
  <si>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</si>
  <si>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</si>
  <si>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</si>
  <si>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</si>
  <si>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</si>
  <si>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</si>
  <si>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</si>
  <si>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</si>
  <si>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</si>
  <si>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</si>
  <si>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</si>
  <si>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</si>
  <si>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</si>
  <si>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</si>
  <si>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</si>
  <si>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</si>
  <si>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</si>
  <si>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</si>
  <si>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</si>
  <si>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</si>
  <si>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</si>
  <si>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</si>
  <si>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</si>
  <si>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</si>
  <si>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</si>
  <si>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</si>
  <si>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</si>
  <si>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</si>
  <si>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</si>
  <si>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</si>
  <si>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</si>
  <si>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</si>
  <si>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</si>
  <si>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</si>
  <si>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</si>
  <si>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</si>
  <si>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</si>
  <si>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</si>
  <si>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</si>
  <si>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</si>
  <si>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</si>
  <si>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</si>
  <si>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</si>
  <si>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</si>
  <si>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</si>
  <si>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</si>
  <si>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</si>
  <si>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</si>
  <si>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</si>
  <si>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</si>
  <si>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</si>
  <si>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</si>
  <si>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</si>
  <si>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</si>
  <si>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</si>
  <si>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</si>
  <si>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</si>
  <si>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</si>
  <si>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</si>
  <si>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</si>
  <si>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</si>
  <si>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</si>
  <si>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</si>
  <si>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</si>
  <si>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</si>
  <si>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</si>
  <si>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</si>
  <si>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</si>
  <si>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</si>
  <si>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</si>
  <si>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</si>
  <si>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</si>
  <si>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</si>
  <si>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</si>
  <si>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</si>
  <si>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</si>
  <si>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</si>
  <si>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</si>
  <si>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</si>
  <si>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</si>
  <si>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</si>
  <si>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</si>
  <si>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</si>
  <si>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</si>
  <si>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</si>
  <si>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</si>
  <si>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</si>
  <si>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</si>
  <si>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</si>
  <si>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</si>
  <si>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</si>
  <si>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</si>
  <si>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</si>
  <si>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</si>
  <si>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</si>
  <si>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</si>
  <si>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</si>
  <si>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</si>
  <si>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</si>
  <si>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</si>
  <si>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</si>
  <si>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</si>
  <si>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</si>
  <si>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</si>
  <si>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</si>
  <si>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</si>
  <si>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</si>
  <si>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</si>
  <si>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</si>
  <si>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</si>
  <si>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</si>
  <si>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</si>
  <si>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</si>
  <si>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</si>
  <si>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</si>
  <si>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</si>
  <si>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</si>
  <si>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</si>
  <si>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</si>
  <si>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</si>
  <si>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</si>
  <si>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</si>
  <si>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</si>
  <si>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</si>
  <si>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</si>
  <si>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</si>
  <si>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</si>
  <si>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</si>
  <si>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</si>
  <si>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</si>
  <si>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</si>
  <si>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</si>
  <si>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</si>
  <si>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</si>
  <si>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</si>
  <si>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</si>
  <si>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</si>
  <si>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</si>
  <si>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</si>
  <si>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</si>
  <si>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</si>
  <si>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</si>
  <si>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</si>
  <si>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</si>
  <si>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</si>
  <si>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</si>
  <si>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</si>
  <si>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</si>
  <si>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</si>
  <si>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</si>
  <si>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</si>
  <si>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</si>
  <si>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</si>
  <si>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</si>
  <si>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</si>
  <si>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</si>
  <si>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</si>
  <si>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</si>
  <si>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</si>
  <si>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</si>
  <si>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</si>
  <si>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</si>
  <si>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</si>
  <si>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</si>
  <si>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</si>
  <si>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</si>
  <si>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</si>
  <si>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</si>
  <si>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</si>
  <si>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</si>
  <si>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</si>
  <si>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</si>
  <si>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</si>
  <si>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</si>
  <si>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</si>
  <si>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</si>
  <si>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</si>
  <si>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</si>
  <si>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</si>
  <si>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</si>
  <si>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</si>
  <si>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</si>
  <si>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</si>
  <si>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</si>
  <si>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</si>
  <si>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</si>
  <si>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</si>
  <si>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</si>
  <si>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</si>
  <si>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</si>
  <si>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</si>
  <si>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</si>
  <si>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</si>
  <si>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</si>
  <si>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</si>
  <si>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</si>
  <si>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</si>
  <si>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</si>
  <si>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</si>
  <si>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</si>
  <si>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</si>
  <si>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</si>
  <si>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</si>
  <si>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</si>
  <si>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</si>
  <si>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</si>
  <si>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</si>
  <si>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</si>
  <si>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</si>
  <si>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</si>
  <si>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</si>
  <si>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</si>
  <si>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</si>
  <si>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</si>
  <si>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</si>
  <si>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</si>
  <si>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</si>
  <si>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</si>
  <si>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</si>
  <si>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</si>
  <si>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</si>
  <si>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</si>
  <si>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</si>
  <si>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</si>
  <si>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</si>
  <si>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</si>
  <si>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</si>
  <si>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</si>
  <si>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</si>
  <si>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</si>
  <si>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</si>
  <si>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</si>
  <si>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</si>
  <si>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</si>
  <si>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</si>
  <si>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</si>
  <si>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</si>
  <si>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</si>
  <si>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</si>
  <si>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</si>
  <si>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</si>
  <si>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</si>
  <si>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</si>
  <si>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</si>
  <si>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</si>
  <si>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</si>
  <si>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</si>
  <si>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</si>
  <si>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</si>
  <si>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</si>
  <si>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</si>
  <si>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</si>
  <si>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</si>
  <si>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</si>
  <si>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</si>
  <si>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</si>
  <si>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</si>
  <si>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</si>
  <si>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</si>
  <si>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</si>
  <si>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</si>
  <si>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</si>
  <si>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</si>
  <si>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</si>
  <si>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</si>
  <si>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</si>
  <si>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</si>
  <si>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</si>
  <si>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</si>
  <si>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</si>
  <si>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</si>
  <si>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</si>
  <si>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</si>
  <si>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</si>
  <si>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</si>
  <si>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</si>
  <si>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</si>
  <si>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</si>
  <si>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</si>
  <si>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</si>
  <si>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</si>
  <si>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</si>
  <si>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</si>
  <si>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</si>
  <si>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</si>
  <si>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</si>
  <si>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</si>
  <si>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</si>
  <si>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</si>
  <si>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</si>
  <si>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</si>
  <si>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</si>
  <si>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</si>
  <si>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</si>
  <si>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</si>
  <si>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</si>
  <si>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</si>
  <si>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</si>
  <si>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</si>
  <si>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</si>
  <si>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</si>
  <si>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</si>
  <si>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</si>
  <si>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</si>
  <si>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</si>
  <si>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</si>
  <si>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</si>
  <si>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</si>
  <si>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</si>
  <si>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</si>
  <si>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</si>
  <si>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</si>
  <si>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</si>
  <si>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</si>
  <si>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</si>
  <si>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</si>
  <si>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</si>
  <si>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</si>
  <si>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</si>
  <si>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</si>
  <si>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</si>
  <si>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</si>
  <si>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</si>
  <si>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</si>
  <si>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</si>
  <si>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</si>
  <si>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</si>
  <si>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</si>
  <si>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</si>
  <si>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</si>
  <si>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</si>
  <si>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</si>
  <si>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</si>
  <si>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</si>
  <si>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</si>
  <si>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</si>
  <si>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</si>
  <si>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</si>
  <si>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</si>
  <si>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</si>
  <si>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</si>
  <si>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</si>
  <si>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</si>
  <si>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</si>
  <si>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</si>
  <si>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</si>
  <si>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</si>
  <si>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</si>
  <si>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</si>
  <si>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</si>
  <si>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</si>
  <si>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</si>
  <si>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</si>
  <si>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</si>
  <si>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</si>
  <si>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</si>
  <si>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</si>
  <si>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</si>
  <si>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</si>
  <si>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</si>
  <si>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</si>
  <si>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</si>
  <si>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</si>
  <si>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</si>
  <si>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</si>
  <si>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</si>
  <si>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</si>
  <si>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</si>
  <si>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</si>
  <si>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</si>
  <si>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</si>
  <si>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</si>
  <si>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</si>
  <si>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</si>
  <si>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</si>
  <si>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</si>
  <si>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</si>
  <si>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</si>
  <si>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</si>
  <si>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</si>
  <si>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</si>
  <si>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</si>
  <si>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</si>
  <si>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</si>
  <si>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</si>
  <si>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</si>
  <si>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</si>
  <si>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</si>
  <si>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</si>
  <si>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</si>
  <si>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</si>
  <si>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</si>
  <si>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</si>
  <si>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</si>
  <si>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</si>
  <si>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</si>
  <si>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</si>
  <si>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</si>
  <si>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</si>
  <si>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</si>
  <si>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</si>
  <si>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</si>
  <si>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</si>
  <si>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</si>
  <si>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</si>
  <si>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</si>
  <si>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</si>
  <si>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</si>
  <si>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</si>
  <si>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</si>
  <si>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</si>
  <si>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</si>
  <si>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</si>
  <si>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</si>
  <si>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</si>
  <si>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</si>
  <si>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</si>
  <si>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</si>
  <si>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</si>
  <si>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</si>
  <si>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</si>
  <si>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</si>
  <si>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</si>
  <si>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</si>
  <si>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</si>
  <si>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</si>
  <si>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</si>
  <si>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</si>
  <si>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</si>
  <si>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</si>
  <si>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</si>
  <si>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</si>
  <si>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</si>
  <si>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</si>
  <si>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</si>
  <si>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</si>
  <si>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</si>
  <si>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</si>
  <si>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</si>
  <si>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</si>
  <si>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</si>
  <si>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</si>
  <si>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</si>
  <si>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</si>
  <si>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</si>
  <si>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</si>
  <si>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</si>
  <si>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</si>
  <si>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</si>
  <si>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</si>
  <si>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</si>
  <si>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</si>
  <si>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</si>
  <si>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</si>
  <si>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</si>
  <si>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</si>
  <si>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</si>
  <si>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</si>
  <si>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</si>
  <si>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</si>
  <si>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</si>
  <si>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</si>
  <si>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</si>
  <si>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</si>
  <si>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</si>
  <si>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</si>
  <si>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</si>
  <si>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</si>
  <si>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</si>
  <si>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</si>
  <si>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</si>
  <si>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</si>
  <si>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</si>
  <si>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</si>
  <si>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</si>
  <si>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</si>
  <si>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</si>
  <si>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</si>
  <si>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</si>
  <si>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</si>
  <si>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</si>
  <si>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</si>
  <si>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</si>
  <si>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</si>
  <si>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</si>
  <si>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</si>
  <si>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</si>
  <si>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</si>
  <si>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</si>
  <si>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</si>
  <si>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</si>
  <si>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</si>
  <si>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</si>
  <si>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</si>
  <si>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</si>
  <si>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</si>
  <si>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</si>
  <si>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</si>
  <si>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</si>
  <si>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</si>
  <si>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</si>
  <si>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</si>
  <si>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</si>
  <si>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</si>
  <si>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</si>
  <si>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</si>
  <si>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</si>
  <si>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</si>
  <si>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</si>
  <si>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</si>
  <si>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</si>
  <si>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</si>
  <si>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</si>
  <si>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</si>
  <si>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</si>
  <si>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</si>
  <si>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</si>
  <si>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</si>
  <si>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</si>
  <si>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</si>
  <si>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</si>
  <si>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</si>
  <si>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</si>
  <si>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</si>
  <si>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</si>
  <si>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</si>
  <si>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</si>
  <si>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</si>
  <si>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</si>
  <si>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</si>
  <si>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</si>
  <si>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</si>
  <si>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</si>
  <si>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</si>
  <si>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</si>
  <si>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</si>
  <si>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</si>
  <si>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</si>
  <si>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</si>
  <si>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</si>
  <si>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</si>
  <si>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</si>
  <si>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</si>
  <si>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</si>
  <si>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</si>
  <si>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</si>
  <si>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</si>
  <si>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</si>
  <si>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</si>
  <si>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</si>
  <si>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</si>
  <si>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</si>
  <si>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</si>
  <si>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</si>
  <si>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</si>
  <si>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</si>
  <si>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</si>
  <si>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</si>
  <si>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</si>
  <si>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</si>
  <si>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</si>
  <si>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</si>
  <si>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</si>
  <si>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</si>
  <si>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</si>
  <si>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</si>
  <si>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</si>
  <si>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</si>
  <si>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</si>
  <si>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</si>
  <si>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</si>
  <si>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</si>
  <si>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</si>
  <si>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</si>
  <si>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</si>
  <si>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</si>
  <si>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</si>
  <si>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</si>
  <si>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</si>
  <si>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</si>
  <si>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</si>
  <si>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</si>
  <si>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</si>
  <si>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</si>
  <si>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</si>
  <si>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</si>
  <si>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</si>
  <si>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</si>
  <si>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</si>
  <si>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</si>
  <si>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</si>
  <si>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</si>
  <si>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</si>
  <si>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</si>
  <si>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</si>
  <si>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</si>
  <si>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</si>
  <si>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</si>
  <si>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</si>
  <si>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</si>
  <si>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</si>
  <si>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</si>
  <si>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</si>
  <si>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</si>
  <si>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</si>
  <si>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</si>
  <si>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</si>
  <si>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</si>
  <si>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</si>
  <si>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</si>
  <si>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</si>
  <si>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</si>
  <si>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</si>
  <si>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</si>
  <si>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</si>
  <si>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</si>
  <si>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</si>
  <si>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</si>
  <si>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</si>
  <si>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</si>
  <si>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</si>
  <si>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</si>
  <si>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</si>
  <si>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</si>
  <si>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</si>
  <si>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</si>
  <si>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</si>
  <si>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</si>
  <si>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</si>
  <si>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</si>
  <si>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</si>
  <si>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</si>
  <si>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</si>
  <si>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</si>
  <si>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</si>
  <si>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</si>
  <si>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</si>
  <si>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</si>
  <si>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</si>
  <si>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</si>
  <si>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</si>
  <si>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</si>
  <si>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</si>
  <si>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</si>
  <si>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</si>
  <si>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</si>
  <si>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</si>
  <si>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</si>
  <si>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</si>
  <si>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</si>
  <si>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</si>
  <si>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</si>
  <si>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</si>
  <si>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</si>
  <si>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</si>
  <si>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</si>
  <si>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</si>
  <si>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</si>
  <si>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</si>
  <si>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</si>
  <si>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</si>
  <si>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</si>
  <si>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</si>
  <si>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</si>
  <si>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</si>
  <si>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</si>
  <si>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</si>
  <si>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</si>
  <si>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</si>
  <si>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</si>
  <si>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</si>
  <si>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</si>
  <si>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</si>
  <si>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</si>
  <si>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</si>
  <si>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</si>
  <si>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</si>
  <si>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</si>
  <si>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</si>
  <si>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</si>
  <si>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</si>
  <si>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</si>
  <si>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</si>
  <si>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</si>
  <si>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</si>
  <si>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</si>
  <si>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</si>
  <si>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</si>
  <si>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</si>
  <si>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</si>
  <si>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</si>
  <si>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</si>
  <si>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</si>
  <si>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</si>
  <si>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</si>
  <si>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</si>
  <si>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</si>
  <si>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</si>
  <si>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</si>
  <si>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</si>
  <si>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</si>
  <si>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</si>
  <si>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</si>
  <si>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</si>
  <si>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</si>
  <si>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</si>
  <si>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</si>
  <si>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</si>
  <si>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</si>
  <si>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</si>
  <si>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</si>
  <si>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</si>
  <si>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</si>
  <si>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</si>
  <si>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</si>
  <si>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</si>
  <si>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</si>
  <si>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</si>
  <si>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</si>
  <si>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</si>
  <si>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</si>
  <si>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</si>
  <si>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</si>
  <si>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</si>
  <si>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</si>
  <si>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</si>
  <si>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</si>
  <si>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</si>
  <si>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</si>
  <si>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</si>
  <si>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</si>
  <si>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</si>
  <si>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</si>
  <si>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</si>
  <si>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</si>
  <si>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</si>
  <si>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</si>
  <si>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</si>
  <si>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</si>
  <si>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</si>
  <si>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</si>
  <si>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</si>
  <si>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</si>
  <si>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</si>
  <si>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</si>
  <si>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</si>
  <si>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</si>
  <si>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</si>
  <si>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</si>
  <si>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</si>
  <si>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</si>
  <si>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</si>
  <si>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</si>
  <si>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</si>
  <si>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</si>
  <si>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</si>
  <si>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</si>
  <si>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</si>
  <si>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</si>
  <si>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</si>
  <si>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</si>
  <si>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</si>
  <si>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</si>
  <si>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</si>
  <si>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</si>
  <si>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</si>
  <si>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</si>
  <si>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</si>
  <si>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</si>
  <si>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</si>
  <si>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</si>
  <si>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</si>
  <si>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</si>
  <si>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</si>
  <si>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</si>
  <si>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</si>
  <si>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</si>
  <si>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</si>
  <si>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</si>
  <si>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</si>
  <si>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</si>
  <si>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</si>
  <si>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</si>
  <si>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</si>
  <si>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</si>
  <si>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</si>
  <si>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</si>
  <si>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</si>
  <si>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</si>
  <si>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</si>
  <si>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</si>
  <si>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</si>
  <si>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</si>
  <si>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</si>
  <si>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</si>
  <si>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</si>
  <si>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</si>
  <si>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</si>
  <si>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</si>
  <si>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</si>
  <si>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</si>
  <si>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</si>
  <si>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</si>
  <si>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</si>
  <si>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</si>
  <si>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</si>
  <si>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</si>
  <si>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</si>
  <si>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</si>
  <si>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</si>
  <si>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</si>
  <si>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</si>
  <si>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</si>
  <si>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</si>
  <si>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</si>
  <si>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</si>
  <si>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</si>
  <si>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</si>
  <si>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</si>
  <si>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</si>
  <si>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</si>
  <si>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</si>
  <si>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</si>
  <si>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</si>
  <si>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</si>
  <si>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</si>
  <si>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</si>
  <si>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</si>
  <si>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</si>
  <si>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</si>
  <si>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</si>
  <si>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</si>
  <si>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</si>
  <si>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</si>
  <si>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</si>
  <si>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</si>
  <si>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</si>
  <si>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</si>
  <si>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</si>
  <si>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</si>
  <si>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</si>
  <si>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</si>
  <si>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</si>
  <si>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</si>
  <si>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</si>
  <si>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</si>
  <si>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</si>
  <si>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</si>
  <si>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</si>
  <si>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</si>
  <si>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</si>
  <si>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</si>
  <si>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</si>
  <si>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</si>
  <si>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</si>
  <si>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</si>
  <si>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</si>
  <si>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</si>
  <si>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</si>
  <si>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</si>
  <si>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</si>
  <si>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</si>
  <si>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</si>
  <si>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</si>
  <si>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</si>
  <si>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</si>
  <si>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</si>
  <si>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</si>
  <si>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</si>
  <si>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</si>
  <si>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</si>
  <si>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</si>
  <si>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</si>
  <si>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</si>
  <si>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</si>
  <si>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</si>
  <si>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</si>
  <si>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</si>
  <si>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</si>
  <si>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</si>
  <si>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</si>
  <si>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</si>
  <si>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</si>
  <si>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</si>
  <si>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</si>
  <si>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</si>
  <si>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</si>
  <si>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</si>
  <si>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</si>
  <si>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</si>
  <si>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</si>
  <si>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</si>
  <si>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</si>
  <si>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</si>
  <si>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</si>
  <si>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</si>
  <si>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</si>
  <si>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</si>
  <si>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</si>
  <si>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</si>
  <si>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</si>
  <si>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</si>
  <si>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</si>
  <si>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</si>
  <si>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</si>
  <si>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</si>
  <si>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</si>
  <si>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</si>
  <si>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</si>
  <si>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</si>
  <si>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</si>
  <si>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</si>
  <si>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</si>
  <si>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</si>
  <si>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</si>
  <si>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</si>
  <si>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</si>
  <si>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</si>
  <si>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</si>
  <si>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</si>
  <si>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</si>
  <si>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</si>
  <si>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</si>
  <si>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</si>
  <si>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</si>
  <si>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</si>
  <si>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</si>
  <si>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</si>
  <si>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</si>
  <si>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</si>
  <si>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</si>
  <si>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</si>
  <si>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</si>
  <si>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</si>
  <si>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</si>
  <si>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</si>
  <si>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</si>
  <si>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</si>
  <si>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</si>
  <si>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</si>
  <si>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</si>
  <si>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</si>
  <si>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</si>
  <si>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</si>
  <si>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</si>
  <si>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</si>
  <si>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</si>
  <si>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</si>
  <si>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</si>
  <si>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</si>
  <si>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</si>
  <si>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</si>
  <si>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</si>
  <si>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</si>
  <si>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</si>
  <si>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</si>
  <si>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</si>
  <si>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</si>
  <si>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</si>
  <si>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</si>
  <si>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</si>
  <si>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</si>
  <si>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</si>
  <si>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</si>
  <si>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</si>
  <si>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</si>
  <si>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</si>
  <si>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</si>
  <si>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</si>
  <si>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</si>
  <si>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</si>
  <si>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</si>
  <si>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</si>
  <si>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</si>
  <si>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</si>
  <si>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</si>
  <si>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</si>
  <si>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</si>
  <si>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</si>
  <si>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</si>
  <si>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</si>
  <si>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</si>
  <si>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</si>
  <si>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</si>
  <si>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</si>
  <si>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</si>
  <si>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</si>
  <si>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</si>
  <si>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</si>
  <si>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</si>
  <si>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</si>
  <si>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</si>
  <si>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</si>
  <si>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</si>
  <si>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</si>
  <si>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</si>
  <si>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</si>
  <si>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</si>
  <si>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</si>
  <si>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</si>
  <si>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</si>
  <si>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</si>
  <si>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</si>
  <si>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</si>
  <si>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</si>
  <si>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</si>
  <si>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</si>
  <si>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</si>
  <si>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</si>
  <si>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</si>
  <si>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</si>
  <si>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</si>
  <si>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</si>
  <si>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</si>
  <si>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</si>
  <si>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</si>
  <si>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</si>
  <si>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</si>
  <si>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</si>
  <si>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</si>
  <si>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</si>
  <si>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</si>
  <si>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</si>
  <si>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</si>
  <si>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</si>
  <si>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</si>
  <si>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</si>
  <si>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</si>
  <si>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</si>
  <si>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</si>
  <si>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</si>
  <si>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</si>
  <si>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</si>
  <si>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</si>
  <si>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</si>
  <si>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</si>
  <si>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</si>
  <si>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</si>
  <si>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</si>
  <si>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</si>
  <si>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</si>
  <si>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</si>
  <si>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</si>
  <si>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</si>
  <si>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</si>
  <si>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</si>
  <si>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</si>
  <si>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</si>
  <si>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</si>
  <si>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</si>
  <si>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</si>
  <si>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</si>
  <si>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</si>
  <si>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</si>
  <si>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</si>
  <si>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</si>
  <si>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</si>
  <si>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</si>
  <si>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</si>
  <si>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</si>
  <si>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</si>
  <si>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</si>
  <si>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</si>
  <si>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</si>
  <si>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</si>
  <si>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</si>
  <si>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</si>
  <si>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</si>
  <si>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</si>
  <si>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</si>
  <si>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</si>
  <si>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</si>
  <si>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</si>
  <si>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</si>
  <si>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</si>
  <si>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</si>
  <si>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</si>
  <si>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</si>
  <si>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</si>
  <si>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</si>
  <si>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</si>
  <si>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</si>
  <si>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</si>
  <si>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</si>
  <si>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</si>
  <si>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</si>
  <si>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</si>
  <si>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</si>
  <si>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</si>
  <si>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</si>
  <si>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</si>
  <si>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</si>
  <si>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</si>
  <si>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</si>
  <si>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</si>
  <si>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</si>
  <si>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</si>
  <si>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</si>
  <si>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</si>
  <si>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</si>
  <si>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</si>
  <si>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</si>
  <si>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</si>
  <si>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</si>
  <si>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</si>
  <si>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</si>
  <si>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</si>
  <si>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</si>
  <si>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</si>
  <si>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</si>
  <si>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</si>
  <si>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</si>
  <si>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</si>
  <si>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</si>
  <si>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</si>
  <si>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</si>
  <si>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</si>
  <si>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</si>
  <si>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</si>
  <si>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</si>
  <si>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</si>
  <si>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</si>
  <si>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</si>
  <si>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</si>
  <si>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</si>
  <si>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</si>
  <si>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</si>
  <si>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</si>
  <si>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</si>
  <si>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</si>
  <si>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</si>
  <si>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</si>
  <si>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</si>
  <si>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</si>
  <si>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</si>
  <si>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</si>
  <si>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</si>
  <si>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</si>
  <si>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</si>
  <si>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</si>
  <si>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</si>
  <si>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</si>
  <si>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</si>
  <si>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</si>
  <si>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</si>
  <si>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</si>
  <si>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</si>
  <si>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</si>
  <si>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</si>
  <si>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</si>
  <si>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</si>
  <si>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</si>
  <si>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</si>
  <si>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</si>
  <si>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</si>
  <si>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</si>
  <si>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</si>
  <si>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</si>
  <si>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</si>
  <si>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</si>
  <si>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</si>
  <si>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</si>
  <si>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</si>
  <si>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</si>
  <si>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</si>
  <si>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</si>
  <si>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</si>
  <si>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</si>
  <si>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</si>
  <si>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</si>
  <si>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</si>
  <si>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</si>
  <si>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</si>
  <si>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</si>
  <si>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</si>
  <si>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</si>
  <si>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</si>
  <si>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</si>
  <si>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</si>
  <si>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</si>
  <si>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</si>
  <si>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</si>
  <si>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</si>
  <si>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</si>
  <si>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</si>
  <si>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</si>
  <si>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</si>
  <si>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</si>
  <si>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</si>
  <si>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</si>
  <si>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</si>
  <si>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</si>
  <si>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</si>
  <si>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</si>
  <si>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</si>
  <si>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</si>
  <si>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</si>
  <si>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</si>
  <si>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</si>
  <si>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</si>
  <si>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</si>
  <si>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</si>
  <si>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</si>
  <si>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</si>
  <si>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</si>
  <si>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</si>
  <si>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</si>
  <si>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</si>
  <si>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</si>
  <si>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</si>
  <si>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</si>
  <si>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</si>
  <si>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</si>
  <si>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</si>
  <si>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</si>
  <si>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</si>
  <si>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</si>
  <si>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</si>
  <si>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</si>
  <si>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</si>
  <si>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</si>
  <si>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</si>
  <si>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</si>
  <si>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</si>
  <si>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</si>
  <si>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</si>
  <si>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</si>
  <si>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</si>
  <si>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</si>
  <si>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</si>
  <si>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</si>
  <si>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</si>
  <si>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</si>
  <si>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</si>
  <si>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</si>
  <si>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</si>
  <si>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</si>
  <si>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</si>
  <si>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</si>
  <si>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</si>
  <si>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</si>
  <si>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</si>
  <si>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</si>
  <si>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</si>
  <si>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</si>
  <si>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</si>
  <si>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</si>
  <si>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</si>
  <si>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</si>
  <si>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</si>
  <si>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</si>
  <si>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</si>
  <si>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</si>
  <si>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</si>
  <si>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</si>
  <si>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</si>
  <si>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</si>
  <si>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</si>
  <si>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</si>
  <si>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</si>
  <si>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</si>
  <si>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</si>
  <si>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</si>
  <si>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</si>
  <si>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</si>
  <si>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</si>
  <si>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</si>
  <si>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</si>
  <si>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</si>
  <si>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</si>
  <si>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</si>
  <si>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</si>
  <si>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</si>
  <si>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</si>
  <si>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</si>
  <si>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</si>
  <si>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</si>
  <si>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</si>
  <si>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</si>
  <si>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</si>
  <si>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</si>
  <si>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</si>
  <si>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</si>
  <si>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</si>
  <si>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</si>
  <si>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</si>
  <si>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</si>
  <si>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</si>
  <si>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</si>
  <si>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</si>
  <si>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</si>
  <si>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</si>
  <si>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</si>
  <si>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</si>
  <si>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</si>
  <si>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</si>
  <si>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</si>
  <si>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</si>
  <si>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</si>
  <si>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</si>
  <si>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</si>
  <si>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</si>
  <si>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</si>
  <si>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</si>
  <si>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</si>
  <si>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</si>
  <si>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</si>
  <si>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</si>
  <si>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</si>
  <si>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</si>
  <si>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</si>
  <si>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</si>
  <si>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</si>
  <si>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</si>
  <si>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</si>
  <si>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</si>
  <si>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</si>
  <si>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</si>
  <si>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</si>
  <si>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</si>
  <si>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</si>
  <si>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</si>
  <si>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</si>
  <si>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</si>
  <si>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</si>
  <si>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</si>
  <si>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</si>
  <si>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</si>
  <si>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</si>
  <si>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</si>
  <si>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</si>
  <si>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</si>
  <si>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</si>
  <si>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</si>
  <si>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</si>
  <si>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</si>
  <si>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</si>
  <si>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</si>
  <si>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</si>
  <si>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</si>
  <si>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</si>
  <si>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</si>
  <si>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</si>
  <si>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</si>
  <si>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</si>
  <si>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</si>
  <si>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</si>
  <si>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</si>
  <si>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</si>
  <si>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</si>
  <si>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</si>
  <si>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</si>
  <si>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</si>
  <si>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</si>
  <si>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</si>
  <si>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</si>
  <si>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</si>
  <si>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</si>
  <si>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</si>
  <si>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</si>
  <si>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</si>
  <si>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</si>
  <si>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</si>
  <si>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</si>
  <si>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</si>
  <si>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</si>
  <si>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</si>
  <si>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</si>
  <si>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</si>
  <si>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</si>
  <si>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</si>
  <si>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</si>
  <si>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</si>
  <si>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</si>
  <si>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</si>
  <si>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</si>
  <si>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</si>
  <si>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</si>
  <si>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</si>
  <si>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</si>
  <si>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</si>
  <si>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</si>
  <si>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</si>
  <si>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</si>
  <si>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</si>
  <si>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</si>
  <si>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</si>
  <si>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</si>
  <si>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</si>
  <si>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</si>
  <si>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</si>
  <si>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</si>
  <si>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</si>
  <si>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</si>
  <si>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</si>
  <si>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</si>
  <si>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</si>
  <si>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</si>
  <si>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</si>
  <si>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</si>
  <si>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</si>
  <si>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</si>
  <si>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</si>
  <si>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</si>
  <si>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</si>
  <si>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</si>
  <si>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</si>
  <si>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</si>
  <si>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</si>
  <si>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</si>
  <si>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</si>
  <si>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</si>
  <si>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</si>
  <si>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</si>
  <si>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</si>
  <si>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</si>
  <si>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</si>
  <si>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</si>
  <si>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</si>
  <si>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</si>
  <si>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</si>
  <si>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</si>
  <si>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</si>
  <si>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</si>
  <si>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</si>
  <si>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</si>
  <si>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</si>
  <si>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</si>
  <si>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</si>
  <si>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</si>
  <si>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</si>
  <si>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</si>
  <si>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</si>
  <si>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</si>
  <si>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</si>
  <si>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</si>
  <si>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</si>
  <si>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</si>
  <si>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</si>
  <si>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</si>
  <si>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</si>
  <si>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</si>
  <si>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</si>
  <si>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</si>
  <si>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</si>
  <si>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</si>
  <si>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</si>
  <si>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</si>
  <si>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</si>
  <si>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</si>
  <si>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</si>
  <si>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</si>
  <si>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</si>
  <si>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</si>
  <si>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</si>
  <si>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</si>
  <si>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</si>
  <si>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</si>
  <si>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</si>
  <si>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</si>
  <si>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</si>
  <si>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</si>
  <si>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</si>
  <si>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</si>
  <si>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</si>
  <si>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</si>
  <si>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</si>
  <si>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</si>
  <si>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</si>
  <si>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</si>
  <si>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</si>
  <si>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</si>
  <si>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</si>
  <si>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</si>
  <si>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</si>
  <si>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</si>
  <si>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</si>
  <si>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</si>
  <si>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</si>
  <si>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</si>
  <si>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</si>
  <si>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</si>
  <si>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</si>
  <si>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</si>
  <si>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</si>
  <si>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</si>
  <si>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</si>
  <si>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</si>
  <si>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</si>
  <si>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</si>
  <si>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</si>
  <si>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</si>
  <si>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</si>
  <si>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</si>
  <si>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</si>
  <si>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</si>
  <si>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</si>
  <si>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</si>
  <si>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</si>
  <si>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</si>
  <si>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</si>
  <si>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</si>
  <si>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</si>
  <si>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</si>
  <si>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</si>
  <si>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</si>
  <si>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</si>
  <si>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</si>
  <si>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</si>
  <si>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</si>
  <si>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</si>
  <si>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</si>
  <si>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</si>
  <si>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</si>
  <si>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</si>
  <si>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</si>
  <si>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</si>
  <si>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</si>
  <si>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</si>
  <si>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</si>
  <si>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</si>
  <si>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</si>
  <si>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</si>
  <si>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</si>
  <si>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</si>
  <si>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</si>
  <si>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</si>
  <si>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</si>
  <si>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</si>
  <si>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</si>
  <si>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</si>
  <si>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</si>
  <si>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</si>
  <si>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</si>
  <si>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</si>
  <si>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</si>
  <si>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</si>
  <si>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</si>
  <si>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</si>
  <si>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</si>
  <si>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</si>
  <si>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</si>
  <si>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</si>
  <si>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</si>
  <si>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</si>
  <si>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</si>
  <si>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</si>
  <si>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</si>
  <si>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</si>
  <si>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</si>
  <si>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</si>
  <si>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</si>
  <si>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</si>
  <si>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</si>
  <si>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</si>
  <si>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</si>
  <si>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</si>
  <si>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</si>
  <si>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</si>
  <si>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</si>
  <si>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</si>
  <si>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</si>
  <si>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</si>
  <si>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</si>
  <si>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</si>
  <si>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</si>
  <si>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</si>
  <si>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</si>
  <si>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</si>
  <si>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</si>
  <si>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</si>
  <si>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</si>
  <si>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</si>
  <si>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</si>
  <si>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</si>
  <si>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</si>
  <si>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</si>
  <si>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</si>
  <si>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</si>
  <si>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</si>
  <si>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</si>
  <si>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</si>
  <si>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</si>
  <si>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</si>
  <si>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</si>
  <si>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</si>
  <si>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</si>
  <si>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</si>
  <si>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</si>
  <si>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</si>
  <si>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</si>
  <si>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</si>
  <si>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</si>
  <si>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</si>
  <si>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</si>
  <si>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</si>
  <si>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</si>
  <si>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</si>
  <si>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</si>
  <si>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</si>
  <si>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</si>
  <si>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</si>
  <si>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</si>
  <si>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</si>
  <si>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</si>
  <si>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</si>
  <si>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</si>
  <si>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</si>
  <si>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</si>
  <si>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</si>
  <si>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</si>
  <si>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</si>
  <si>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</si>
  <si>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</si>
  <si>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</si>
  <si>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</si>
  <si>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</si>
  <si>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</si>
  <si>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</si>
  <si>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</si>
  <si>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</si>
  <si>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</si>
  <si>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</si>
  <si>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</si>
  <si>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</si>
  <si>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</si>
  <si>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</si>
  <si>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</si>
  <si>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</si>
  <si>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</si>
  <si>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</si>
  <si>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</si>
  <si>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</si>
  <si>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</si>
  <si>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</si>
  <si>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</si>
  <si>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</si>
  <si>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</si>
  <si>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</si>
  <si>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</si>
  <si>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</si>
  <si>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</si>
  <si>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</si>
  <si>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</si>
  <si>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</si>
  <si>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</si>
  <si>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</si>
  <si>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</si>
  <si>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</si>
  <si>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</si>
  <si>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</si>
  <si>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</si>
  <si>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</si>
  <si>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</si>
  <si>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</si>
  <si>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</si>
  <si>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</si>
  <si>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</si>
  <si>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</si>
  <si>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</si>
  <si>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</si>
  <si>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</si>
  <si>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</si>
  <si>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</si>
  <si>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</si>
  <si>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</si>
  <si>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</si>
  <si>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</si>
  <si>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</si>
  <si>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</si>
  <si>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</si>
  <si>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</si>
  <si>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</si>
  <si>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</si>
  <si>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</si>
  <si>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</si>
  <si>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</si>
  <si>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</si>
  <si>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</si>
  <si>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</si>
  <si>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</si>
  <si>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</si>
  <si>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</si>
  <si>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</si>
  <si>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</si>
  <si>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</si>
  <si>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</si>
  <si>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</si>
  <si>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</si>
  <si>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</si>
  <si>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</si>
  <si>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</si>
  <si>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</si>
  <si>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</si>
  <si>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</si>
  <si>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</si>
  <si>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</si>
  <si>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</si>
  <si>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</si>
  <si>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</si>
  <si>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</si>
  <si>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</si>
  <si>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</si>
  <si>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</si>
  <si>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</si>
  <si>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</si>
  <si>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</si>
  <si>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</si>
  <si>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</si>
  <si>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</si>
  <si>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</si>
  <si>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</si>
  <si>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</si>
  <si>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</si>
  <si>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</si>
  <si>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</si>
  <si>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</si>
  <si>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</si>
  <si>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</si>
  <si>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</si>
  <si>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</si>
  <si>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</si>
  <si>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</si>
  <si>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</si>
  <si>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</si>
  <si>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</si>
  <si>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</si>
  <si>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</si>
  <si>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</si>
  <si>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</si>
  <si>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</si>
  <si>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</si>
  <si>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</si>
  <si>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</si>
  <si>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</si>
  <si>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</si>
  <si>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</si>
  <si>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</si>
  <si>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</si>
  <si>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</si>
  <si>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</si>
  <si>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</si>
  <si>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</si>
  <si>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</si>
  <si>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</si>
  <si>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</si>
  <si>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</si>
  <si>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</si>
  <si>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</si>
  <si>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</si>
  <si>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</si>
  <si>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</si>
  <si>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</si>
  <si>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</si>
  <si>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</si>
  <si>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</si>
  <si>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</si>
  <si>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</si>
  <si>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</si>
  <si>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</si>
  <si>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</si>
  <si>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</si>
  <si>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</si>
  <si>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</si>
  <si>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</si>
  <si>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</si>
  <si>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</si>
  <si>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</si>
  <si>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</si>
  <si>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</si>
  <si>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</si>
  <si>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</si>
  <si>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</si>
  <si>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</si>
  <si>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</si>
  <si>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</si>
  <si>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</si>
  <si>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</si>
  <si>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</si>
  <si>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</si>
  <si>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</si>
  <si>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</si>
  <si>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</si>
  <si>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</si>
  <si>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</si>
  <si>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</si>
  <si>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</si>
  <si>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</si>
  <si>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</si>
  <si>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</si>
  <si>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</si>
  <si>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</si>
  <si>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</si>
  <si>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</si>
  <si>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</si>
  <si>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</si>
  <si>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</si>
  <si>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</si>
  <si>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</si>
  <si>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</si>
  <si>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</si>
  <si>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</si>
  <si>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</si>
  <si>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</si>
  <si>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</si>
  <si>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</si>
  <si>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</si>
  <si>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</si>
  <si>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</si>
  <si>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</si>
  <si>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</si>
  <si>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</si>
  <si>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</si>
  <si>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</si>
  <si>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</si>
  <si>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</si>
  <si>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</si>
  <si>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</si>
  <si>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</si>
  <si>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</si>
  <si>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</si>
  <si>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</si>
  <si>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</si>
  <si>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</si>
  <si>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</si>
  <si>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</si>
  <si>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</si>
  <si>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</si>
  <si>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</si>
  <si>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</si>
  <si>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</si>
  <si>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</si>
  <si>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</si>
  <si>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</si>
  <si>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</si>
  <si>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</si>
  <si>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</si>
  <si>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</si>
  <si>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</si>
  <si>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</si>
  <si>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</si>
  <si>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</si>
  <si>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</si>
  <si>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</si>
  <si>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</si>
  <si>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</si>
  <si>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</si>
  <si>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</si>
  <si>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</si>
  <si>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</si>
  <si>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</si>
  <si>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</si>
  <si>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</si>
  <si>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</si>
  <si>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</si>
  <si>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</si>
  <si>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</si>
  <si>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</si>
  <si>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</si>
  <si>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</si>
  <si>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</si>
  <si>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</si>
  <si>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</si>
  <si>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</si>
  <si>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</si>
  <si>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</si>
  <si>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</si>
  <si>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</si>
  <si>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</si>
  <si>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</si>
  <si>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</si>
  <si>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</si>
  <si>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</si>
  <si>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</si>
  <si>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</si>
  <si>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</si>
  <si>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</si>
  <si>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</si>
  <si>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</si>
  <si>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</si>
  <si>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</si>
  <si>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</si>
  <si>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</si>
  <si>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</si>
  <si>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</si>
  <si>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</si>
  <si>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</si>
  <si>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</si>
  <si>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</si>
  <si>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</si>
  <si>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</si>
  <si>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</si>
  <si>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</si>
  <si>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</si>
  <si>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</si>
  <si>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</si>
  <si>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</si>
  <si>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</si>
  <si>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</si>
  <si>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</si>
  <si>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</si>
  <si>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</si>
  <si>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</si>
  <si>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</si>
  <si>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</si>
  <si>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</si>
  <si>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</si>
  <si>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</si>
  <si>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</si>
  <si>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</si>
  <si>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</si>
  <si>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</si>
  <si>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</si>
  <si>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</si>
  <si>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</si>
  <si>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</si>
  <si>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</si>
  <si>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</si>
  <si>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</si>
  <si>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</si>
  <si>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</si>
  <si>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</si>
  <si>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</si>
  <si>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</si>
  <si>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</si>
  <si>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</si>
  <si>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</si>
  <si>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</si>
  <si>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</si>
  <si>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</si>
  <si>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</si>
  <si>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</si>
  <si>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</si>
  <si>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</si>
  <si>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</si>
  <si>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</si>
  <si>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</si>
  <si>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</si>
  <si>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</si>
  <si>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</si>
  <si>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</si>
  <si>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</si>
  <si>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</si>
  <si>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</si>
  <si>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</si>
  <si>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</si>
  <si>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</si>
  <si>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</si>
  <si>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</si>
  <si>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</si>
  <si>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</si>
  <si>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</si>
  <si>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</si>
  <si>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</si>
  <si>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</si>
  <si>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</si>
  <si>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</si>
  <si>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</si>
  <si>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</si>
  <si>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</si>
  <si>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</si>
  <si>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</si>
  <si>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</si>
  <si>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</si>
  <si>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</si>
  <si>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</si>
  <si>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</si>
  <si>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</si>
  <si>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</si>
  <si>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</si>
  <si>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</si>
  <si>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</si>
  <si>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</si>
  <si>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</si>
  <si>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</si>
  <si>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</si>
  <si>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</si>
  <si>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</si>
  <si>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</si>
  <si>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</si>
  <si>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</si>
  <si>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</si>
  <si>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</si>
  <si>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</si>
  <si>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</si>
  <si>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</si>
  <si>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</si>
  <si>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</si>
  <si>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</si>
  <si>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</si>
  <si>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</si>
  <si>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</si>
  <si>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</si>
  <si>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</si>
  <si>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</si>
  <si>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</si>
  <si>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</si>
  <si>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</si>
  <si>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</si>
  <si>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</si>
  <si>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</si>
  <si>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</si>
  <si>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</si>
  <si>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</si>
  <si>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</si>
  <si>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</si>
  <si>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</si>
  <si>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</si>
  <si>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</si>
  <si>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</si>
  <si>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</si>
  <si>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</si>
  <si>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</si>
  <si>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</si>
  <si>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</si>
  <si>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</si>
  <si>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</si>
  <si>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</si>
  <si>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</si>
  <si>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</si>
  <si>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</si>
  <si>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</si>
  <si>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</si>
  <si>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</si>
  <si>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</si>
  <si>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</si>
  <si>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</si>
  <si>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</si>
  <si>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</si>
  <si>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</si>
  <si>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</si>
  <si>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</si>
  <si>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</si>
  <si>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</si>
  <si>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</si>
  <si>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</si>
  <si>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</si>
  <si>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</si>
  <si>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</si>
  <si>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</si>
  <si>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</si>
  <si>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</si>
  <si>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</si>
  <si>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</si>
  <si>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</si>
  <si>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</si>
  <si>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</si>
  <si>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</si>
  <si>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</si>
  <si>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</si>
  <si>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</si>
  <si>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</si>
  <si>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</si>
  <si>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</si>
  <si>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</si>
  <si>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</si>
  <si>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</si>
  <si>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</si>
  <si>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</si>
  <si>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</si>
  <si>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</si>
  <si>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</si>
  <si>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</si>
  <si>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</si>
  <si>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</si>
  <si>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</si>
  <si>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</si>
  <si>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</si>
  <si>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</si>
  <si>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</si>
  <si>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</si>
  <si>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</si>
  <si>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</si>
  <si>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</si>
  <si>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</si>
  <si>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</si>
  <si>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</si>
  <si>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</si>
  <si>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</si>
  <si>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</si>
  <si>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</si>
  <si>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</si>
  <si>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</si>
  <si>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</si>
  <si>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</si>
  <si>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</si>
  <si>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</si>
  <si>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</si>
  <si>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</si>
  <si>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</si>
  <si>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</si>
  <si>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</si>
  <si>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</si>
  <si>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</si>
  <si>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</si>
  <si>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</si>
  <si>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</si>
  <si>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</si>
  <si>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</si>
  <si>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</si>
  <si>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</si>
  <si>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</si>
  <si>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</si>
  <si>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</si>
  <si>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</si>
  <si>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</si>
  <si>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</si>
  <si>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</si>
  <si>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</si>
  <si>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</si>
  <si>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</si>
  <si>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</si>
  <si>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</si>
  <si>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</si>
  <si>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</si>
  <si>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</si>
  <si>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</si>
  <si>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</si>
  <si>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</si>
  <si>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</si>
  <si>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</si>
  <si>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</si>
  <si>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</si>
  <si>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</si>
  <si>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</si>
  <si>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</si>
  <si>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</si>
  <si>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</si>
  <si>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</si>
  <si>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</si>
  <si>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</si>
  <si>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</si>
  <si>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</si>
  <si>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</si>
  <si>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</si>
  <si>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</si>
  <si>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</si>
  <si>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</si>
  <si>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</si>
  <si>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</si>
  <si>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</si>
  <si>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</si>
  <si>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</si>
  <si>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</si>
  <si>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</si>
  <si>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</si>
  <si>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</si>
  <si>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</si>
  <si>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</si>
  <si>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</si>
  <si>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</si>
  <si>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</si>
  <si>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</si>
  <si>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</si>
  <si>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</si>
  <si>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</si>
  <si>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</si>
  <si>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</si>
  <si>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</si>
  <si>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</si>
  <si>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</si>
  <si>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</si>
  <si>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</si>
  <si>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</si>
  <si>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</si>
  <si>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</si>
  <si>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</si>
  <si>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</si>
  <si>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</si>
  <si>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</si>
  <si>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</si>
  <si>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</si>
  <si>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</si>
  <si>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</si>
  <si>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</si>
  <si>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</si>
  <si>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</si>
  <si>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</si>
  <si>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</si>
  <si>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</si>
  <si>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</si>
  <si>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</si>
  <si>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</si>
  <si>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</si>
  <si>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</si>
  <si>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</si>
  <si>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</si>
  <si>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</si>
  <si>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</si>
  <si>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</si>
  <si>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</si>
  <si>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</si>
  <si>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</si>
  <si>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</si>
  <si>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</si>
  <si>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</si>
  <si>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</si>
  <si>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</si>
  <si>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</si>
  <si>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</si>
  <si>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</si>
  <si>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</si>
  <si>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</si>
  <si>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</si>
  <si>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</si>
  <si>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</si>
  <si>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</si>
  <si>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</si>
  <si>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</si>
  <si>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</si>
  <si>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</si>
  <si>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</si>
  <si>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</si>
  <si>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</si>
  <si>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</si>
  <si>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</si>
  <si>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</si>
  <si>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</si>
  <si>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</si>
  <si>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</si>
  <si>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</si>
  <si>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</si>
  <si>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</si>
  <si>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</si>
  <si>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</si>
  <si>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</si>
  <si>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</si>
  <si>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</si>
  <si>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</si>
  <si>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</si>
  <si>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</si>
  <si>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</si>
  <si>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</si>
  <si>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</si>
  <si>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</si>
  <si>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</si>
  <si>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</si>
  <si>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</si>
  <si>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</si>
  <si>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</si>
  <si>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</si>
  <si>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</si>
  <si>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</si>
  <si>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</si>
  <si>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</si>
  <si>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</si>
  <si>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</si>
  <si>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</si>
  <si>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</si>
  <si>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</si>
  <si>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</si>
  <si>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</si>
  <si>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</si>
  <si>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</si>
  <si>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</si>
  <si>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</si>
  <si>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</si>
  <si>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</si>
  <si>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</si>
  <si>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</si>
  <si>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</si>
  <si>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</si>
  <si>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</si>
  <si>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</si>
  <si>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</si>
  <si>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</si>
  <si>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</si>
  <si>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</si>
  <si>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</si>
  <si>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</si>
  <si>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</si>
  <si>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</si>
  <si>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</si>
  <si>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</si>
  <si>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</si>
  <si>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</si>
  <si>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</si>
  <si>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</si>
  <si>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</si>
  <si>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</si>
  <si>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</si>
  <si>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</si>
  <si>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</si>
  <si>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</si>
  <si>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</si>
  <si>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</si>
  <si>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</si>
  <si>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</si>
  <si>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</si>
  <si>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</si>
  <si>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</si>
  <si>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</si>
  <si>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</si>
  <si>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</si>
  <si>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</si>
  <si>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</si>
  <si>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</si>
  <si>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</si>
  <si>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</si>
  <si>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</si>
  <si>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</si>
  <si>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</si>
  <si>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</si>
  <si>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</si>
  <si>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</si>
  <si>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</si>
  <si>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</si>
  <si>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</si>
  <si>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</si>
  <si>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</si>
  <si>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</si>
  <si>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</si>
  <si>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</si>
  <si>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</si>
  <si>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</si>
  <si>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</si>
  <si>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</si>
  <si>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</si>
  <si>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</si>
  <si>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</si>
  <si>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</si>
  <si>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</si>
  <si>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</si>
  <si>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</si>
  <si>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</si>
  <si>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</si>
  <si>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</si>
  <si>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</si>
  <si>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</si>
  <si>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</si>
  <si>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</si>
  <si>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</si>
  <si>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</si>
  <si>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</si>
  <si>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</si>
  <si>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</si>
  <si>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</si>
  <si>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</si>
  <si>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</si>
  <si>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</si>
  <si>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</si>
  <si>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</si>
  <si>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</si>
  <si>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</si>
  <si>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</si>
  <si>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</si>
  <si>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</si>
  <si>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</si>
  <si>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</si>
  <si>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</si>
  <si>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</si>
  <si>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</si>
  <si>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</si>
  <si>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</si>
  <si>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</si>
  <si>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</si>
  <si>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</si>
  <si>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</si>
  <si>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</si>
  <si>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</si>
  <si>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</si>
  <si>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</si>
  <si>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</si>
  <si>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</si>
  <si>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</si>
  <si>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</si>
  <si>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</si>
  <si>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</si>
  <si>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</si>
  <si>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</si>
  <si>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</si>
  <si>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</si>
  <si>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</si>
  <si>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</si>
  <si>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</si>
  <si>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</si>
  <si>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</si>
  <si>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</si>
  <si>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</si>
  <si>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</si>
  <si>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</si>
  <si>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</si>
  <si>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</si>
  <si>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</si>
  <si>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</si>
  <si>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</si>
  <si>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</si>
  <si>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</si>
  <si>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</si>
  <si>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</si>
  <si>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</si>
  <si>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</si>
  <si>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</si>
  <si>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</si>
  <si>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</si>
  <si>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</si>
  <si>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</si>
  <si>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</si>
  <si>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</si>
  <si>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</si>
  <si>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</si>
  <si>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</si>
  <si>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</si>
  <si>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</si>
  <si>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</si>
  <si>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</si>
  <si>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</si>
  <si>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</si>
  <si>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</si>
  <si>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</si>
  <si>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</si>
  <si>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</si>
  <si>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</si>
  <si>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</si>
  <si>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</si>
  <si>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</si>
  <si>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</si>
  <si>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</si>
  <si>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</si>
  <si>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</si>
  <si>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</si>
  <si>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</si>
  <si>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</si>
  <si>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</si>
  <si>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</si>
  <si>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</si>
  <si>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</si>
  <si>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</si>
  <si>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</si>
  <si>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</si>
  <si>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</si>
  <si>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</si>
  <si>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</si>
  <si>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</si>
  <si>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</si>
  <si>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</si>
  <si>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</si>
  <si>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</si>
  <si>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</si>
  <si>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</si>
  <si>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</si>
  <si>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</si>
  <si>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</si>
  <si>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</si>
  <si>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</si>
  <si>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</si>
  <si>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</si>
  <si>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</si>
  <si>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</si>
  <si>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</si>
  <si>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</si>
  <si>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</si>
  <si>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</si>
  <si>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</si>
  <si>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</si>
  <si>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</si>
  <si>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</si>
  <si>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</si>
  <si>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</si>
  <si>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</si>
  <si>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</si>
  <si>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</si>
  <si>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</si>
  <si>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</si>
  <si>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</si>
  <si>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</si>
  <si>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</si>
  <si>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</si>
  <si>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</si>
  <si>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</si>
  <si>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</si>
  <si>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</si>
  <si>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</si>
  <si>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</si>
  <si>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</si>
  <si>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</si>
  <si>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</si>
  <si>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</si>
  <si>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</si>
  <si>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</si>
  <si>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</si>
  <si>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</si>
  <si>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</si>
  <si>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</si>
  <si>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</si>
  <si>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</si>
  <si>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</si>
  <si>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</si>
  <si>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</si>
  <si>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</si>
  <si>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</si>
  <si>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</si>
  <si>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</si>
  <si>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</si>
  <si>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</si>
  <si>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</si>
  <si>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</si>
  <si>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</si>
  <si>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</si>
  <si>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</si>
  <si>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</si>
  <si>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</si>
  <si>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</si>
  <si>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</si>
  <si>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</si>
  <si>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</si>
  <si>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</si>
  <si>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</si>
  <si>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</si>
  <si>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</si>
  <si>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</si>
  <si>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</si>
  <si>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</si>
  <si>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</si>
  <si>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</si>
  <si>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</si>
  <si>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</si>
  <si>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</si>
  <si>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</si>
  <si>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</si>
  <si>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</si>
  <si>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</si>
  <si>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</si>
  <si>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</si>
  <si>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</si>
  <si>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</si>
  <si>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</si>
  <si>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</si>
  <si>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</si>
  <si>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</si>
  <si>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</si>
  <si>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</si>
  <si>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</si>
  <si>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</si>
  <si>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</si>
  <si>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</si>
  <si>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</si>
  <si>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</si>
  <si>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</si>
  <si>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</si>
  <si>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</si>
  <si>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</si>
  <si>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</si>
  <si>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</si>
  <si>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</si>
  <si>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</si>
  <si>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</si>
  <si>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</si>
  <si>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</si>
  <si>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</si>
  <si>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</si>
  <si>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</si>
  <si>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</si>
  <si>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</si>
  <si>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</si>
  <si>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</si>
  <si>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</si>
  <si>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</si>
  <si>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</si>
  <si>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</si>
  <si>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</si>
  <si>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</si>
  <si>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</si>
  <si>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</si>
  <si>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</si>
  <si>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</si>
  <si>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</si>
  <si>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</si>
  <si>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</si>
  <si>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</si>
  <si>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</si>
  <si>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</si>
  <si>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</si>
  <si>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</si>
  <si>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</si>
  <si>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</si>
  <si>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</si>
  <si>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</si>
  <si>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</si>
  <si>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</si>
  <si>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</si>
  <si>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</si>
  <si>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</si>
  <si>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</si>
  <si>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</si>
  <si>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</si>
  <si>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</si>
  <si>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</si>
  <si>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</si>
  <si>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</si>
  <si>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</si>
  <si>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</si>
  <si>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</si>
  <si>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</si>
  <si>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</si>
  <si>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</si>
  <si>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</si>
  <si>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</si>
  <si>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</si>
  <si>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</si>
  <si>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</si>
  <si>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</si>
  <si>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</si>
  <si>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</si>
  <si>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</si>
  <si>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</si>
  <si>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</si>
  <si>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</si>
  <si>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</si>
  <si>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</si>
  <si>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</si>
  <si>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</si>
  <si>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</si>
  <si>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</si>
  <si>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</si>
  <si>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</si>
  <si>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</si>
  <si>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</si>
  <si>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</si>
  <si>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</si>
  <si>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</si>
  <si>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</si>
  <si>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</si>
  <si>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</si>
  <si>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</si>
  <si>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</si>
  <si>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</si>
  <si>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</si>
  <si>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</si>
  <si>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</si>
  <si>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</si>
  <si>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</si>
  <si>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</si>
  <si>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</si>
  <si>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</si>
  <si>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</si>
  <si>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</si>
  <si>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</si>
  <si>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</si>
  <si>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</si>
  <si>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</si>
  <si>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</si>
  <si>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</si>
  <si>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</si>
  <si>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</si>
  <si>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</si>
  <si>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</si>
  <si>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</si>
  <si>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</si>
  <si>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</si>
  <si>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</si>
  <si>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</si>
  <si>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</si>
  <si>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</si>
  <si>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</si>
  <si>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</si>
  <si>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</si>
  <si>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</si>
  <si>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</si>
  <si>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</si>
  <si>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</si>
  <si>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</si>
  <si>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</si>
  <si>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</si>
  <si>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</si>
  <si>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</si>
  <si>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</si>
  <si>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</si>
  <si>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</si>
  <si>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</si>
  <si>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</si>
  <si>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</si>
  <si>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</si>
  <si>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</si>
  <si>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</si>
  <si>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</si>
  <si>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</si>
  <si>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</si>
  <si>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</si>
  <si>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</si>
  <si>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</si>
  <si>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</si>
  <si>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</si>
  <si>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</si>
  <si>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</si>
  <si>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</si>
  <si>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</si>
  <si>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</si>
  <si>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</si>
  <si>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</si>
  <si>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</si>
  <si>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</si>
  <si>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</si>
  <si>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</si>
  <si>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</si>
  <si>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</si>
  <si>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</si>
  <si>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</si>
  <si>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</si>
  <si>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</si>
  <si>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</si>
  <si>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</si>
  <si>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</si>
  <si>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</si>
  <si>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</si>
  <si>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</si>
  <si>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</si>
  <si>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</si>
  <si>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</si>
  <si>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</si>
  <si>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</si>
  <si>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</si>
  <si>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</si>
  <si>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</si>
  <si>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</si>
  <si>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</si>
  <si>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</si>
  <si>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</si>
  <si>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</si>
  <si>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</si>
  <si>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</si>
  <si>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</si>
  <si>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</si>
  <si>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</si>
  <si>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</si>
  <si>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</si>
  <si>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</si>
  <si>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</si>
  <si>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</si>
  <si>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</si>
  <si>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</si>
  <si>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</si>
  <si>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</si>
  <si>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</si>
  <si>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</si>
  <si>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</si>
  <si>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</si>
  <si>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</si>
  <si>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</si>
  <si>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</si>
  <si>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</si>
  <si>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</si>
  <si>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</si>
  <si>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</si>
  <si>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</si>
  <si>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</si>
  <si>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</si>
  <si>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</si>
  <si>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</si>
  <si>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</si>
  <si>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</si>
  <si>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</si>
  <si>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</si>
  <si>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</si>
  <si>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</si>
  <si>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</si>
  <si>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</si>
  <si>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</si>
  <si>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</si>
  <si>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</si>
  <si>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</si>
  <si>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</si>
  <si>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</si>
  <si>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</si>
  <si>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</si>
  <si>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</si>
  <si>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</si>
  <si>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</si>
  <si>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</si>
  <si>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</si>
  <si>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</si>
  <si>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</si>
  <si>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</si>
  <si>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</si>
  <si>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</si>
  <si>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</si>
  <si>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</si>
  <si>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</si>
  <si>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</si>
  <si>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</si>
  <si>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</si>
  <si>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</si>
  <si>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</si>
  <si>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</si>
  <si>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</si>
  <si>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</si>
  <si>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</si>
  <si>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</si>
  <si>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</si>
  <si>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</si>
  <si>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</si>
  <si>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</si>
  <si>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</si>
  <si>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</si>
  <si>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</si>
  <si>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</si>
  <si>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</si>
  <si>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</si>
  <si>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</si>
  <si>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</si>
  <si>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</si>
  <si>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</si>
  <si>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</si>
  <si>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</si>
  <si>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</si>
  <si>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</si>
  <si>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</si>
  <si>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</si>
  <si>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</si>
  <si>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</si>
  <si>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</si>
  <si>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</si>
  <si>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</si>
  <si>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</si>
  <si>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</si>
  <si>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</si>
  <si>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</si>
  <si>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</si>
  <si>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</si>
  <si>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</si>
  <si>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</si>
  <si>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</si>
  <si>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</si>
  <si>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</si>
  <si>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</si>
  <si>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</si>
  <si>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</si>
  <si>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</si>
  <si>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</si>
  <si>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</si>
  <si>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</si>
  <si>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</si>
  <si>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</si>
  <si>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</si>
  <si>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</si>
  <si>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</si>
  <si>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</si>
  <si>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</si>
  <si>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</si>
  <si>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</si>
  <si>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</si>
  <si>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</si>
  <si>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</si>
  <si>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</si>
  <si>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</si>
  <si>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</si>
  <si>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</si>
  <si>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</si>
  <si>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</si>
  <si>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</si>
  <si>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</si>
  <si>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</si>
  <si>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</si>
  <si>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</si>
  <si>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</si>
  <si>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</si>
  <si>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</si>
  <si>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</si>
  <si>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</si>
  <si>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</si>
  <si>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</si>
  <si>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</si>
  <si>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</si>
  <si>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</si>
  <si>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</si>
  <si>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</si>
  <si>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</si>
  <si>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</si>
  <si>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</si>
  <si>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</si>
  <si>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</si>
  <si>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</si>
  <si>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</si>
  <si>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</si>
  <si>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</si>
  <si>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</si>
  <si>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</si>
  <si>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</si>
  <si>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</si>
  <si>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</si>
  <si>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</si>
  <si>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</si>
  <si>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</si>
  <si>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</si>
  <si>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</si>
  <si>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</si>
  <si>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</si>
  <si>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</si>
  <si>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</si>
  <si>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</si>
  <si>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</si>
  <si>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</si>
  <si>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</si>
  <si>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</si>
  <si>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</si>
  <si>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</si>
  <si>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</si>
  <si>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</si>
  <si>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</si>
  <si>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</si>
  <si>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</si>
  <si>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</si>
  <si>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</si>
  <si>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</si>
  <si>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</si>
  <si>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</si>
  <si>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</si>
  <si>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</si>
  <si>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</si>
  <si>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</si>
  <si>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</si>
  <si>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</si>
  <si>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</si>
  <si>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</si>
  <si>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</si>
  <si>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</si>
  <si>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</si>
  <si>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</si>
  <si>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</si>
  <si>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</si>
  <si>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</si>
  <si>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</si>
  <si>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</si>
  <si>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</si>
  <si>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</si>
  <si>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</si>
  <si>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</si>
  <si>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</si>
  <si>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</si>
  <si>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</si>
  <si>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</si>
  <si>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</si>
  <si>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</si>
  <si>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</si>
  <si>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</si>
  <si>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</si>
  <si>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</si>
  <si>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</si>
  <si>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</si>
  <si>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</si>
  <si>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</si>
  <si>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</si>
  <si>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</si>
  <si>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</si>
  <si>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</si>
  <si>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</si>
  <si>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</si>
  <si>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</si>
  <si>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</si>
  <si>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</si>
  <si>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</si>
  <si>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</si>
  <si>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</si>
  <si>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</si>
  <si>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</si>
  <si>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</si>
  <si>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</si>
  <si>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</si>
  <si>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</si>
  <si>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</si>
  <si>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</si>
  <si>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</si>
  <si>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</si>
  <si>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</si>
  <si>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</si>
  <si>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</si>
  <si>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</si>
  <si>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</si>
  <si>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</si>
  <si>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</si>
  <si>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</si>
  <si>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</si>
  <si>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</si>
  <si>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</si>
  <si>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</si>
  <si>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</si>
  <si>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</si>
  <si>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</si>
  <si>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</si>
  <si>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</si>
  <si>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</si>
  <si>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</si>
  <si>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</si>
  <si>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</si>
  <si>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</si>
  <si>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</si>
  <si>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</si>
  <si>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</si>
  <si>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</si>
  <si>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</si>
  <si>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</si>
  <si>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</si>
  <si>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</si>
  <si>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</si>
  <si>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</si>
  <si>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</si>
  <si>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</si>
  <si>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</si>
  <si>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</si>
  <si>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</si>
  <si>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</si>
  <si>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</si>
  <si>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</si>
  <si>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</si>
  <si>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</si>
  <si>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</si>
  <si>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</si>
  <si>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</si>
  <si>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</si>
  <si>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</si>
  <si>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</si>
  <si>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</si>
  <si>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</si>
  <si>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</si>
  <si>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</si>
  <si>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</si>
  <si>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</si>
  <si>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</si>
  <si>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</si>
  <si>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</si>
  <si>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</si>
  <si>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</si>
  <si>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</si>
  <si>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</si>
  <si>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</si>
  <si>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</si>
  <si>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</si>
  <si>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</si>
  <si>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</si>
  <si>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</si>
  <si>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</si>
  <si>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</si>
  <si>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</si>
  <si>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</si>
  <si>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</si>
  <si>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</si>
  <si>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</si>
  <si>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</si>
  <si>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</si>
  <si>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</si>
  <si>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</si>
  <si>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</si>
  <si>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</si>
  <si>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</si>
  <si>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</si>
  <si>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</si>
  <si>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</si>
  <si>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</si>
  <si>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</si>
  <si>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</si>
  <si>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</si>
  <si>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</si>
  <si>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</si>
  <si>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</si>
  <si>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</si>
  <si>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</si>
  <si>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</si>
  <si>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</si>
  <si>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</si>
  <si>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</si>
  <si>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</si>
  <si>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</si>
  <si>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</si>
  <si>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</si>
  <si>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</si>
  <si>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</si>
  <si>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</si>
  <si>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</si>
  <si>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</si>
  <si>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</si>
  <si>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</si>
  <si>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</si>
  <si>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</si>
  <si>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</si>
  <si>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</si>
  <si>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</si>
  <si>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</si>
  <si>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</si>
  <si>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</si>
  <si>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</si>
  <si>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</si>
  <si>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</si>
  <si>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</si>
  <si>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</si>
  <si>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</si>
  <si>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</si>
  <si>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</si>
  <si>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</si>
  <si>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</si>
  <si>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</si>
  <si>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</si>
  <si>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</si>
  <si>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</si>
  <si>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</si>
  <si>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</si>
  <si>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</si>
  <si>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</si>
  <si>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</si>
  <si>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</si>
  <si>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</si>
  <si>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</si>
  <si>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</si>
  <si>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</si>
  <si>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</si>
  <si>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</si>
  <si>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</si>
  <si>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</si>
  <si>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</si>
  <si>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</si>
  <si>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</si>
  <si>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</si>
  <si>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</si>
  <si>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</si>
  <si>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</si>
  <si>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</si>
  <si>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</si>
  <si>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</si>
  <si>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</si>
  <si>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</si>
  <si>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</si>
  <si>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</si>
  <si>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</si>
  <si>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</si>
  <si>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</si>
  <si>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</si>
  <si>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</si>
  <si>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</si>
  <si>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</si>
  <si>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</si>
  <si>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</si>
  <si>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</si>
  <si>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</si>
  <si>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</si>
  <si>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</si>
  <si>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</si>
  <si>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</si>
  <si>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</si>
  <si>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</si>
  <si>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</si>
  <si>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</si>
  <si>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</si>
  <si>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</si>
  <si>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</si>
  <si>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</si>
  <si>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</si>
  <si>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</si>
  <si>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</si>
  <si>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</si>
  <si>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</si>
  <si>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</si>
  <si>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</si>
  <si>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</si>
  <si>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</si>
  <si>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</si>
  <si>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</si>
  <si>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</si>
  <si>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</si>
  <si>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</si>
  <si>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</si>
  <si>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</si>
  <si>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</si>
  <si>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</si>
  <si>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</si>
  <si>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</si>
  <si>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</si>
  <si>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</si>
  <si>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</si>
  <si>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</si>
  <si>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</si>
  <si>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</si>
  <si>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</si>
  <si>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</si>
  <si>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</si>
  <si>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</si>
  <si>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</si>
  <si>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</si>
  <si>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</si>
  <si>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</si>
  <si>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</si>
  <si>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</si>
  <si>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</si>
  <si>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</si>
  <si>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</si>
  <si>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</si>
  <si>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</si>
  <si>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</si>
  <si>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</si>
  <si>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</si>
  <si>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</si>
  <si>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</si>
  <si>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</si>
  <si>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</si>
  <si>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</si>
  <si>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</si>
  <si>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</si>
  <si>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</si>
  <si>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</si>
  <si>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</si>
  <si>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</si>
  <si>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</si>
  <si>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</si>
  <si>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</si>
  <si>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</si>
  <si>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</si>
  <si>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</si>
  <si>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</si>
  <si>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</si>
  <si>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</si>
  <si>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</si>
  <si>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</si>
  <si>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</si>
  <si>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</si>
  <si>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</si>
  <si>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</si>
  <si>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</si>
  <si>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</si>
  <si>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</si>
  <si>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</si>
  <si>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</si>
  <si>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</si>
  <si>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</si>
  <si>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</si>
  <si>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</si>
  <si>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</si>
  <si>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</si>
  <si>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</si>
  <si>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</si>
  <si>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</si>
  <si>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</si>
  <si>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</si>
  <si>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</si>
  <si>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</si>
  <si>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</si>
  <si>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</si>
  <si>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</si>
  <si>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</si>
  <si>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</si>
  <si>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</si>
  <si>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</si>
  <si>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</si>
  <si>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</si>
  <si>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</si>
  <si>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</si>
  <si>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</si>
  <si>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</si>
  <si>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</si>
  <si>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</si>
  <si>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</si>
  <si>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</si>
  <si>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</si>
  <si>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</si>
  <si>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</si>
  <si>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</si>
  <si>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</si>
  <si>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</si>
  <si>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</si>
  <si>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</si>
  <si>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</si>
  <si>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</si>
  <si>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</si>
  <si>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</si>
  <si>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</si>
  <si>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</si>
  <si>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</si>
  <si>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</si>
  <si>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</si>
  <si>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</si>
  <si>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</si>
  <si>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</si>
  <si>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</si>
  <si>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</si>
  <si>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</si>
  <si>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</si>
  <si>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</si>
  <si>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</si>
  <si>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</si>
  <si>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</si>
  <si>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</si>
  <si>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</si>
  <si>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</si>
  <si>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</si>
  <si>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</si>
  <si>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</si>
  <si>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</si>
  <si>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</si>
  <si>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</si>
  <si>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</si>
  <si>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</si>
  <si>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</si>
  <si>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</si>
  <si>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</si>
  <si>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</si>
  <si>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</si>
  <si>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</si>
  <si>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</si>
  <si>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</si>
  <si>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</si>
  <si>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</si>
  <si>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</si>
  <si>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</si>
  <si>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</si>
  <si>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</si>
  <si>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</si>
  <si>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</si>
  <si>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</si>
  <si>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</si>
  <si>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</si>
  <si>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</si>
  <si>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</si>
  <si>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</si>
  <si>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</si>
  <si>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</si>
  <si>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</si>
  <si>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</si>
  <si>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</si>
  <si>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</si>
  <si>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</si>
  <si>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</si>
  <si>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</si>
  <si>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</si>
  <si>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</si>
  <si>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</si>
  <si>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</si>
  <si>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</si>
  <si>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</si>
  <si>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</si>
  <si>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</si>
  <si>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</si>
  <si>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</si>
  <si>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</si>
  <si>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</si>
  <si>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</si>
  <si>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</si>
  <si>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</si>
  <si>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</si>
  <si>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</si>
  <si>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</si>
  <si>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</si>
  <si>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</si>
  <si>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</si>
  <si>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</si>
  <si>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</si>
  <si>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</si>
  <si>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</si>
  <si>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</si>
  <si>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</si>
  <si>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</si>
  <si>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</si>
  <si>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</si>
  <si>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</si>
  <si>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</si>
  <si>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</si>
  <si>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</si>
  <si>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</si>
  <si>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</si>
  <si>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</si>
  <si>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</si>
  <si>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</si>
  <si>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</si>
  <si>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</si>
  <si>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</si>
  <si>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</si>
  <si>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</si>
  <si>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</si>
  <si>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</si>
  <si>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</si>
  <si>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</si>
  <si>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</si>
  <si>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</si>
  <si>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</si>
  <si>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</si>
  <si>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</si>
  <si>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</si>
  <si>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</si>
  <si>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</si>
  <si>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</si>
  <si>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</si>
  <si>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</si>
  <si>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</si>
  <si>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</si>
  <si>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</si>
  <si>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</si>
  <si>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</si>
  <si>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</si>
  <si>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</si>
  <si>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</si>
  <si>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</si>
  <si>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</si>
  <si>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</si>
  <si>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</si>
  <si>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</si>
  <si>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</si>
  <si>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</si>
  <si>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</si>
  <si>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</si>
  <si>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</si>
  <si>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</si>
  <si>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</si>
  <si>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</si>
  <si>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</si>
  <si>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</si>
  <si>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</si>
  <si>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</si>
  <si>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</si>
  <si>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</si>
  <si>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</si>
  <si>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</si>
  <si>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</si>
  <si>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</si>
  <si>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</si>
  <si>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</si>
  <si>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</si>
  <si>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</si>
  <si>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</si>
  <si>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</si>
  <si>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</si>
  <si>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</si>
  <si>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</si>
  <si>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</si>
  <si>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</si>
  <si>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</si>
  <si>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</si>
  <si>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</si>
  <si>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</si>
  <si>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</si>
  <si>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</si>
  <si>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</si>
  <si>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</si>
  <si>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</si>
  <si>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</si>
  <si>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</si>
  <si>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</si>
  <si>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</si>
  <si>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</si>
  <si>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</si>
  <si>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</si>
  <si>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</si>
  <si>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</si>
  <si>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</si>
  <si>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</si>
  <si>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</si>
  <si>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</si>
  <si>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</si>
  <si>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</si>
  <si>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</si>
  <si>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</si>
  <si>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</si>
  <si>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</si>
  <si>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</si>
  <si>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</si>
  <si>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</si>
  <si>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</si>
  <si>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</si>
  <si>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</si>
  <si>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</si>
  <si>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</si>
  <si>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</si>
  <si>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</si>
  <si>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</si>
  <si>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</si>
  <si>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</si>
  <si>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</si>
  <si>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</si>
  <si>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</si>
  <si>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</si>
  <si>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</si>
  <si>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</si>
  <si>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</si>
  <si>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</si>
  <si>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</si>
  <si>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</si>
  <si>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</si>
  <si>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</si>
  <si>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</si>
  <si>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</si>
  <si>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</si>
  <si>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</si>
  <si>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</si>
  <si>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</si>
  <si>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</si>
  <si>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</si>
  <si>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</si>
  <si>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</si>
  <si>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</si>
  <si>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</si>
  <si>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</si>
  <si>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</si>
  <si>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</si>
  <si>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</si>
  <si>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</si>
  <si>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</si>
  <si>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</si>
  <si>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</si>
  <si>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</si>
  <si>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</si>
  <si>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</si>
  <si>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</si>
  <si>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</si>
  <si>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</si>
  <si>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</si>
  <si>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</si>
  <si>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</si>
  <si>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</si>
  <si>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</si>
  <si>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</si>
  <si>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</si>
  <si>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</si>
  <si>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</si>
  <si>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</si>
  <si>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</si>
  <si>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</si>
  <si>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</si>
  <si>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</si>
  <si>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</si>
  <si>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</si>
  <si>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</si>
  <si>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</si>
  <si>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</si>
  <si>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</si>
  <si>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</si>
  <si>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</si>
  <si>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</si>
  <si>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</si>
  <si>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</si>
  <si>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</si>
  <si>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</si>
  <si>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</si>
  <si>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</si>
  <si>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</si>
  <si>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</si>
  <si>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</si>
  <si>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</si>
  <si>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</si>
  <si>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</si>
  <si>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</si>
  <si>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</si>
  <si>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</si>
  <si>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</si>
  <si>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</si>
  <si>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</si>
  <si>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</si>
  <si>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</si>
  <si>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</si>
  <si>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</si>
  <si>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</si>
  <si>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</si>
  <si>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</si>
  <si>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</si>
  <si>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</si>
  <si>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</si>
  <si>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</si>
  <si>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</si>
  <si>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</si>
  <si>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</si>
  <si>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</si>
  <si>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</si>
  <si>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</si>
  <si>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</si>
  <si>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</si>
  <si>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</si>
  <si>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</si>
  <si>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</si>
  <si>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</si>
  <si>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</si>
  <si>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</si>
  <si>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</si>
  <si>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</si>
  <si>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</si>
  <si>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</si>
  <si>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</si>
  <si>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</si>
  <si>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</si>
  <si>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</si>
  <si>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</si>
  <si>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</si>
  <si>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</si>
  <si>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</si>
  <si>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</si>
  <si>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</si>
  <si>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</si>
  <si>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</si>
  <si>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</si>
  <si>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</si>
  <si>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</si>
  <si>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</si>
  <si>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</si>
  <si>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</si>
  <si>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</si>
  <si>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</si>
  <si>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</si>
  <si>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</si>
  <si>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</si>
  <si>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</si>
  <si>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</si>
  <si>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</si>
  <si>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</si>
  <si>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</si>
  <si>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</si>
  <si>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</si>
  <si>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</si>
  <si>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</si>
  <si>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</si>
  <si>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</si>
  <si>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</si>
  <si>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</si>
  <si>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</si>
  <si>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</si>
  <si>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</si>
  <si>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</si>
  <si>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</si>
  <si>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</si>
  <si>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</si>
  <si>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</si>
  <si>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</si>
  <si>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</si>
  <si>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</si>
  <si>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</si>
  <si>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</si>
  <si>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</si>
  <si>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</si>
  <si>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</si>
  <si>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</si>
  <si>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</si>
  <si>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</si>
  <si>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</si>
  <si>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</si>
  <si>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</si>
  <si>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</si>
  <si>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</si>
  <si>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</si>
  <si>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</si>
  <si>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</si>
  <si>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</si>
  <si>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</si>
  <si>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</si>
  <si>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</si>
  <si>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</si>
  <si>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</si>
  <si>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</si>
  <si>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</si>
  <si>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</si>
  <si>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</si>
  <si>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</si>
  <si>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</si>
  <si>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</si>
  <si>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</si>
  <si>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</si>
  <si>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</si>
  <si>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</si>
  <si>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</si>
  <si>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</si>
  <si>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</si>
  <si>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</si>
  <si>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</si>
  <si>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</si>
  <si>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</si>
  <si>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</si>
  <si>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</si>
  <si>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</si>
  <si>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</si>
  <si>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</si>
  <si>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</si>
  <si>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</si>
  <si>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</si>
  <si>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</si>
  <si>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</si>
  <si>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</si>
  <si>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</si>
  <si>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</si>
  <si>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</si>
  <si>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</si>
  <si>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</si>
  <si>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</si>
  <si>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</si>
  <si>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</si>
  <si>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</si>
  <si>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</si>
  <si>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</si>
  <si>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</si>
  <si>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</si>
  <si>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</si>
  <si>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</si>
  <si>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</si>
  <si>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</si>
  <si>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</si>
  <si>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</si>
  <si>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</si>
  <si>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</si>
  <si>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</si>
  <si>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</si>
  <si>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</si>
  <si>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</si>
  <si>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</si>
  <si>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</si>
  <si>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</si>
  <si>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</si>
  <si>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</si>
  <si>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</si>
  <si>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</si>
  <si>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</si>
  <si>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</si>
  <si>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</si>
  <si>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</si>
  <si>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</si>
  <si>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</si>
  <si>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</si>
  <si>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</si>
  <si>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</si>
  <si>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</si>
  <si>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</si>
  <si>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</si>
  <si>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</si>
  <si>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</si>
  <si>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</si>
  <si>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</si>
  <si>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</si>
  <si>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</si>
  <si>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</si>
  <si>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</si>
  <si>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</si>
  <si>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</si>
  <si>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</si>
  <si>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</si>
  <si>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</si>
  <si>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</si>
  <si>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</si>
  <si>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</si>
  <si>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</si>
  <si>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</si>
  <si>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</si>
  <si>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</si>
  <si>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</si>
  <si>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</si>
  <si>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</si>
  <si>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</si>
  <si>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</si>
  <si>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</si>
  <si>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</si>
  <si>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</si>
  <si>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</si>
  <si>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</si>
  <si>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</si>
  <si>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</si>
  <si>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</si>
  <si>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</si>
  <si>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</si>
  <si>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</si>
  <si>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</si>
  <si>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</si>
  <si>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</si>
  <si>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</si>
  <si>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</si>
  <si>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</si>
  <si>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</si>
  <si>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</si>
  <si>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</si>
  <si>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</si>
  <si>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</si>
  <si>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</si>
  <si>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</si>
  <si>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</si>
  <si>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</si>
  <si>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</si>
  <si>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</si>
  <si>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</si>
  <si>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</si>
  <si>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</si>
  <si>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</si>
  <si>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</si>
  <si>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</si>
  <si>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</si>
  <si>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</si>
  <si>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</si>
  <si>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</si>
  <si>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</si>
  <si>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</si>
  <si>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</si>
  <si>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</si>
  <si>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</si>
  <si>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</si>
  <si>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</si>
  <si>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</si>
  <si>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</si>
  <si>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</si>
  <si>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</si>
  <si>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</si>
  <si>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</si>
  <si>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</si>
  <si>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</si>
  <si>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</si>
  <si>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</si>
  <si>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</si>
  <si>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</si>
  <si>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</si>
  <si>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</si>
  <si>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</si>
  <si>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</si>
  <si>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</si>
  <si>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</si>
  <si>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</si>
  <si>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</si>
  <si>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</si>
  <si>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</si>
  <si>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</si>
  <si>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</si>
  <si>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</si>
  <si>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</si>
  <si>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</si>
  <si>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</si>
  <si>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</si>
  <si>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</si>
  <si>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</si>
  <si>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</si>
  <si>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</si>
  <si>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</si>
  <si>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</si>
  <si>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</si>
  <si>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</si>
  <si>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</si>
  <si>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</si>
  <si>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</si>
  <si>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</si>
  <si>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</si>
  <si>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</si>
  <si>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</si>
  <si>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</si>
  <si>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</si>
  <si>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</si>
  <si>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</si>
  <si>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</si>
  <si>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</si>
  <si>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</si>
  <si>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</si>
  <si>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</si>
  <si>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</si>
  <si>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</si>
  <si>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</si>
  <si>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</si>
  <si>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</si>
  <si>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</si>
  <si>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</si>
  <si>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</si>
  <si>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</si>
  <si>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</si>
  <si>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</si>
  <si>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</si>
  <si>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</si>
  <si>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</si>
  <si>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</si>
  <si>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</si>
  <si>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</si>
  <si>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</si>
  <si>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</si>
  <si>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</si>
  <si>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</si>
  <si>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</si>
  <si>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</si>
  <si>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</si>
  <si>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</si>
  <si>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</si>
  <si>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</si>
  <si>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</si>
  <si>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</si>
  <si>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</si>
  <si>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</si>
  <si>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</si>
  <si>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</si>
  <si>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</si>
  <si>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</si>
  <si>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</si>
  <si>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</si>
  <si>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</si>
  <si>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</si>
  <si>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</si>
  <si>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</si>
  <si>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</si>
  <si>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</si>
  <si>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</si>
  <si>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</si>
  <si>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</si>
  <si>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</si>
  <si>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</si>
  <si>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</si>
  <si>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</si>
  <si>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</si>
  <si>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</si>
  <si>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</si>
  <si>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</si>
  <si>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</si>
  <si>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</si>
  <si>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</si>
  <si>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</si>
  <si>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</si>
  <si>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</si>
  <si>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</si>
  <si>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</si>
  <si>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</si>
  <si>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</si>
  <si>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</si>
  <si>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</si>
  <si>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</si>
  <si>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</si>
  <si>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</si>
  <si>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</si>
  <si>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</si>
  <si>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</si>
  <si>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</si>
  <si>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</si>
  <si>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</si>
  <si>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</si>
  <si>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</si>
  <si>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</si>
  <si>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</si>
  <si>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</si>
  <si>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</si>
  <si>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</si>
  <si>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</si>
  <si>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</si>
  <si>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</si>
  <si>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</si>
  <si>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</si>
  <si>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</si>
  <si>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</si>
  <si>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</si>
  <si>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</si>
  <si>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</si>
  <si>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</si>
  <si>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</si>
  <si>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</si>
  <si>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</si>
  <si>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</si>
  <si>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</si>
  <si>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</si>
  <si>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</si>
  <si>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</si>
  <si>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</si>
  <si>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</si>
  <si>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</si>
  <si>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</si>
  <si>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</si>
  <si>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</si>
  <si>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</si>
  <si>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</si>
  <si>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</si>
  <si>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</si>
  <si>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</si>
  <si>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</si>
  <si>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</si>
  <si>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</si>
  <si>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</si>
  <si>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</si>
  <si>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</si>
  <si>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</si>
  <si>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</si>
  <si>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</si>
  <si>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</si>
  <si>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</si>
  <si>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</si>
  <si>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</si>
  <si>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</si>
  <si>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</si>
  <si>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</si>
  <si>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</si>
  <si>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</si>
  <si>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</si>
  <si>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</si>
  <si>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</si>
  <si>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</si>
  <si>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</si>
  <si>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</si>
  <si>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</si>
  <si>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</si>
  <si>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</si>
  <si>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</si>
  <si>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</si>
  <si>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</si>
  <si>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</si>
  <si>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</si>
  <si>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</si>
  <si>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</si>
  <si>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</si>
  <si>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</si>
  <si>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</si>
  <si>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</si>
  <si>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</si>
  <si>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</si>
  <si>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</si>
  <si>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</si>
  <si>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</si>
  <si>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</si>
  <si>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</si>
  <si>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</si>
  <si>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</si>
  <si>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</si>
  <si>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</si>
  <si>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</si>
  <si>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</si>
  <si>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</si>
  <si>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</si>
  <si>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</si>
  <si>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</si>
  <si>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</si>
  <si>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</si>
  <si>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</si>
  <si>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</si>
  <si>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</si>
  <si>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</si>
  <si>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</si>
  <si>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</si>
  <si>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</si>
  <si>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</si>
  <si>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</si>
  <si>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</si>
  <si>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</si>
  <si>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</si>
  <si>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</si>
  <si>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</si>
  <si>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</si>
  <si>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</si>
  <si>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</si>
  <si>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</si>
  <si>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</si>
  <si>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</si>
  <si>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</si>
  <si>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</si>
  <si>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</si>
  <si>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</si>
  <si>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</si>
  <si>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</si>
  <si>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</si>
  <si>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</si>
  <si>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</si>
  <si>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</si>
  <si>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</si>
  <si>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</si>
  <si>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</si>
  <si>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</si>
  <si>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</si>
  <si>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</si>
  <si>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</si>
  <si>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</si>
  <si>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</si>
  <si>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</si>
  <si>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</si>
  <si>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</si>
  <si>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</si>
  <si>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</si>
  <si>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</si>
  <si>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</si>
  <si>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</si>
  <si>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</si>
  <si>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</si>
  <si>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</si>
  <si>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</si>
  <si>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</si>
  <si>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</si>
  <si>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</si>
  <si>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</si>
  <si>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</si>
  <si>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</si>
  <si>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</si>
  <si>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</si>
  <si>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</si>
  <si>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</si>
  <si>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</si>
  <si>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</si>
  <si>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</si>
  <si>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</si>
  <si>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</si>
  <si>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</si>
  <si>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</si>
  <si>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</si>
  <si>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</si>
  <si>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</si>
  <si>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</si>
  <si>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</si>
  <si>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</si>
  <si>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</si>
  <si>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</si>
  <si>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</si>
  <si>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</si>
  <si>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</si>
  <si>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</si>
  <si>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</si>
  <si>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</si>
  <si>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</si>
  <si>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</si>
  <si>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</si>
  <si>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</si>
  <si>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</si>
  <si>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</si>
  <si>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</si>
  <si>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</si>
  <si>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</si>
  <si>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</si>
  <si>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</si>
  <si>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</si>
  <si>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</si>
  <si>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</si>
  <si>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</si>
  <si>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</si>
  <si>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</si>
  <si>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</si>
  <si>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</si>
  <si>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</si>
  <si>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</si>
  <si>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</si>
  <si>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</si>
  <si>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</si>
  <si>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</si>
  <si>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</si>
  <si>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</si>
  <si>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</si>
  <si>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</si>
  <si>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</si>
  <si>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</si>
  <si>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</si>
  <si>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</si>
  <si>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</si>
  <si>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</si>
  <si>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</si>
  <si>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</si>
  <si>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</si>
  <si>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</si>
  <si>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</si>
  <si>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</si>
  <si>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</si>
  <si>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</si>
  <si>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</si>
  <si>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</si>
  <si>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</si>
  <si>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</si>
  <si>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</si>
  <si>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</si>
  <si>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</si>
  <si>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</si>
  <si>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</si>
  <si>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</si>
  <si>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</si>
  <si>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</si>
  <si>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</si>
  <si>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</si>
  <si>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</si>
  <si>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</si>
  <si>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</si>
  <si>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</si>
  <si>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</si>
  <si>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</si>
  <si>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</si>
  <si>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</si>
  <si>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</si>
  <si>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</si>
  <si>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</si>
  <si>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</si>
  <si>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</si>
  <si>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</si>
  <si>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</si>
  <si>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</si>
  <si>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</si>
  <si>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</si>
  <si>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</si>
  <si>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</si>
  <si>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</si>
  <si>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</si>
  <si>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</si>
  <si>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</si>
  <si>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</si>
  <si>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</si>
  <si>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</si>
  <si>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</si>
  <si>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</si>
  <si>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</si>
  <si>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</si>
  <si>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</si>
  <si>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</si>
  <si>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</si>
  <si>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</si>
  <si>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</si>
  <si>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</si>
  <si>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</si>
  <si>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</si>
  <si>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</si>
  <si>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</si>
  <si>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</si>
  <si>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</si>
  <si>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</si>
  <si>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</si>
  <si>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</si>
  <si>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</si>
  <si>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</si>
  <si>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</si>
  <si>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</si>
  <si>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</si>
  <si>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</si>
  <si>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</si>
  <si>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</si>
  <si>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</si>
  <si>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</si>
  <si>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</si>
  <si>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</si>
  <si>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</si>
  <si>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</si>
  <si>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</si>
  <si>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</si>
  <si>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</si>
  <si>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</si>
  <si>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</si>
  <si>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</si>
  <si>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</si>
  <si>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</si>
  <si>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</si>
  <si>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</si>
  <si>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</si>
  <si>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</si>
  <si>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</si>
  <si>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</si>
  <si>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</si>
  <si>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</si>
  <si>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</si>
  <si>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</si>
  <si>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</si>
  <si>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</si>
  <si>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</si>
  <si>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</si>
  <si>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</si>
  <si>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</si>
  <si>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</si>
  <si>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</si>
  <si>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</si>
  <si>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</si>
  <si>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</si>
  <si>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</si>
  <si>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</si>
  <si>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</si>
  <si>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</si>
  <si>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</si>
  <si>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</si>
  <si>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</si>
  <si>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</si>
  <si>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</si>
  <si>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</si>
  <si>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</si>
  <si>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</si>
  <si>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</si>
  <si>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</si>
  <si>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</si>
  <si>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</si>
  <si>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</si>
  <si>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</si>
  <si>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</si>
  <si>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</si>
  <si>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</si>
  <si>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</si>
  <si>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</si>
  <si>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</si>
  <si>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</si>
  <si>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</si>
  <si>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</si>
  <si>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</si>
  <si>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</si>
  <si>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</si>
  <si>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</si>
  <si>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</si>
  <si>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</si>
  <si>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</si>
  <si>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</si>
  <si>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</si>
  <si>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</si>
  <si>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</si>
  <si>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</si>
  <si>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</si>
  <si>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</si>
  <si>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</si>
  <si>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</si>
  <si>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</si>
  <si>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</si>
  <si>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</si>
  <si>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</si>
  <si>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</si>
  <si>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</si>
  <si>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</si>
  <si>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</si>
  <si>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</si>
  <si>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</si>
  <si>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</si>
  <si>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</si>
  <si>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</si>
  <si>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</si>
  <si>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</si>
  <si>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</si>
  <si>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</si>
  <si>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</si>
  <si>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</si>
  <si>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</si>
  <si>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</si>
  <si>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</si>
  <si>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</si>
  <si>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</si>
  <si>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</si>
  <si>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</si>
  <si>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</si>
  <si>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</si>
  <si>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</si>
  <si>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</si>
  <si>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</si>
  <si>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</si>
  <si>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</si>
  <si>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</si>
  <si>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</si>
  <si>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</si>
  <si>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</si>
  <si>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</si>
  <si>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</si>
  <si>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</si>
  <si>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</si>
  <si>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</si>
  <si>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</si>
  <si>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</si>
  <si>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</si>
  <si>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</si>
  <si>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</si>
  <si>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</si>
  <si>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</si>
  <si>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</si>
  <si>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</si>
  <si>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</si>
  <si>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</si>
  <si>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</si>
  <si>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</si>
  <si>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</si>
  <si>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</si>
  <si>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</si>
  <si>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</si>
  <si>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</si>
  <si>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</si>
  <si>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</si>
  <si>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</si>
  <si>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</si>
  <si>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</si>
  <si>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</si>
  <si>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</si>
  <si>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</si>
  <si>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</si>
  <si>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</si>
  <si>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</si>
  <si>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</si>
  <si>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</si>
  <si>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</si>
  <si>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</si>
  <si>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</si>
  <si>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</si>
  <si>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</si>
  <si>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</si>
  <si>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</si>
  <si>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</si>
  <si>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</si>
  <si>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</si>
  <si>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</si>
  <si>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</si>
  <si>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</si>
  <si>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</si>
  <si>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</si>
  <si>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</si>
  <si>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</si>
  <si>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</si>
  <si>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</si>
  <si>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</si>
  <si>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</si>
  <si>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</si>
  <si>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</si>
  <si>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</si>
  <si>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</si>
  <si>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</si>
  <si>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</si>
  <si>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</si>
  <si>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</si>
  <si>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</si>
  <si>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</si>
  <si>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</si>
  <si>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</si>
  <si>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</si>
  <si>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</si>
  <si>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</si>
  <si>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</si>
  <si>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</si>
  <si>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</si>
  <si>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</si>
  <si>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</si>
  <si>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</si>
  <si>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</si>
  <si>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</si>
  <si>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</si>
  <si>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</si>
  <si>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</si>
  <si>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</si>
  <si>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</si>
  <si>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</si>
  <si>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</si>
  <si>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</si>
  <si>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</si>
  <si>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</si>
  <si>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</si>
  <si>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</si>
  <si>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</si>
  <si>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</si>
  <si>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</si>
  <si>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</si>
  <si>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</si>
  <si>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</si>
  <si>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</si>
  <si>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</si>
  <si>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</si>
  <si>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</si>
  <si>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</si>
  <si>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</si>
  <si>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</si>
  <si>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</si>
  <si>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</si>
  <si>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</si>
  <si>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</si>
  <si>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</si>
  <si>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</si>
  <si>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</si>
  <si>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</si>
  <si>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</si>
  <si>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</si>
  <si>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</si>
  <si>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</si>
  <si>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</si>
  <si>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</si>
  <si>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</si>
  <si>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</si>
  <si>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</si>
  <si>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</si>
  <si>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</si>
  <si>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</si>
  <si>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</si>
  <si>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</si>
  <si>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</si>
  <si>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</si>
  <si>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</si>
  <si>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</si>
  <si>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</si>
  <si>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</si>
  <si>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</si>
  <si>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</si>
  <si>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</si>
  <si>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</si>
  <si>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</si>
  <si>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</si>
  <si>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</si>
  <si>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</si>
  <si>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</si>
  <si>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</si>
  <si>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</si>
  <si>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</si>
  <si>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</si>
  <si>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</si>
  <si>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</si>
  <si>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</si>
  <si>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</si>
  <si>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</si>
  <si>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</si>
  <si>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</si>
  <si>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</si>
  <si>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</si>
  <si>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</si>
  <si>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</si>
  <si>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</si>
  <si>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</si>
  <si>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</si>
  <si>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</si>
  <si>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</si>
  <si>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</si>
  <si>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</si>
  <si>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</si>
  <si>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</si>
  <si>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</si>
  <si>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</si>
  <si>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</si>
  <si>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</si>
  <si>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</si>
  <si>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</si>
  <si>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</si>
  <si>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</si>
  <si>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</si>
  <si>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</si>
  <si>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</si>
  <si>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</si>
  <si>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</si>
  <si>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</si>
  <si>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</si>
  <si>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</si>
  <si>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</si>
  <si>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</si>
  <si>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</si>
  <si>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</si>
  <si>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</si>
  <si>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</si>
  <si>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</si>
  <si>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</si>
  <si>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</si>
  <si>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</si>
  <si>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</si>
  <si>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</si>
  <si>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</si>
  <si>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</si>
  <si>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</si>
  <si>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</si>
  <si>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</si>
  <si>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</si>
  <si>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</si>
  <si>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</si>
  <si>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</si>
  <si>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</si>
  <si>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</si>
  <si>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</si>
  <si>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</si>
  <si>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</si>
  <si>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</si>
  <si>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</si>
  <si>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</si>
  <si>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</si>
  <si>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</si>
  <si>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</si>
  <si>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</si>
  <si>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</si>
  <si>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</si>
  <si>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</si>
  <si>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</si>
  <si>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</si>
  <si>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</si>
  <si>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</si>
  <si>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</si>
  <si>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</si>
  <si>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</si>
  <si>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</si>
  <si>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</si>
  <si>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</si>
  <si>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</si>
  <si>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</si>
  <si>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</si>
  <si>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</si>
  <si>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</si>
  <si>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</si>
  <si>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</si>
  <si>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</si>
  <si>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</si>
  <si>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</si>
  <si>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</si>
  <si>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</si>
  <si>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</si>
  <si>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</si>
  <si>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</si>
  <si>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</si>
  <si>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</si>
  <si>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</si>
  <si>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</si>
  <si>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</si>
  <si>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</si>
  <si>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</si>
  <si>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</si>
  <si>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</si>
  <si>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</si>
  <si>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</si>
  <si>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</si>
  <si>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</si>
  <si>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</si>
  <si>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</si>
  <si>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</si>
  <si>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</si>
  <si>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</si>
  <si>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</si>
  <si>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</si>
  <si>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</si>
  <si>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</si>
  <si>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</si>
  <si>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</si>
  <si>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</si>
  <si>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</si>
  <si>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</si>
  <si>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</si>
  <si>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</si>
  <si>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</si>
  <si>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</si>
  <si>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</si>
  <si>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</si>
  <si>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</si>
  <si>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</si>
  <si>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</si>
  <si>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</si>
  <si>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</si>
  <si>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</si>
  <si>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</si>
  <si>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</si>
  <si>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</si>
  <si>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</si>
  <si>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</si>
  <si>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</si>
  <si>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</si>
  <si>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</si>
  <si>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</si>
  <si>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</si>
  <si>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</si>
  <si>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</si>
  <si>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</si>
  <si>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</si>
  <si>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</si>
  <si>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</si>
  <si>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</si>
  <si>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</si>
  <si>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</si>
  <si>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</si>
  <si>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</si>
  <si>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</si>
  <si>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</si>
  <si>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</si>
  <si>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</si>
  <si>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</si>
  <si>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</si>
  <si>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</si>
  <si>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</si>
  <si>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</si>
  <si>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</si>
  <si>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</si>
  <si>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</si>
  <si>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</si>
  <si>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</si>
  <si>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</si>
  <si>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</si>
  <si>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</si>
  <si>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</si>
  <si>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</si>
  <si>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</si>
  <si>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</si>
  <si>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</si>
  <si>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</si>
  <si>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</si>
  <si>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</si>
  <si>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</si>
  <si>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</si>
  <si>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</si>
  <si>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</si>
  <si>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</si>
  <si>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</si>
  <si>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</si>
  <si>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</si>
  <si>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</si>
  <si>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</si>
  <si>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</si>
  <si>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</si>
  <si>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</si>
  <si>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</si>
  <si>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</si>
  <si>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</si>
  <si>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</si>
  <si>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</si>
  <si>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</si>
  <si>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</si>
  <si>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</si>
  <si>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</si>
  <si>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</si>
  <si>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</si>
  <si>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</si>
  <si>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</si>
  <si>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</si>
  <si>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</si>
  <si>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</si>
  <si>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</si>
  <si>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</si>
  <si>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</si>
  <si>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</si>
  <si>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</si>
  <si>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</si>
  <si>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</si>
  <si>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</si>
  <si>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</si>
  <si>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</si>
  <si>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</si>
  <si>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</si>
  <si>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</si>
  <si>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</si>
  <si>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</si>
  <si>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</si>
  <si>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</si>
  <si>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</si>
  <si>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</si>
  <si>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</si>
  <si>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</si>
  <si>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</si>
  <si>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</si>
  <si>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</si>
  <si>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</si>
  <si>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</si>
  <si>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</si>
  <si>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</si>
  <si>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</si>
  <si>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</si>
  <si>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</si>
  <si>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</si>
  <si>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</si>
  <si>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</si>
  <si>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</si>
  <si>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</si>
  <si>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</si>
  <si>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</si>
  <si>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</si>
  <si>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</si>
  <si>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</si>
  <si>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</si>
  <si>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</si>
  <si>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</si>
  <si>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</si>
  <si>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</si>
  <si>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</si>
  <si>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</si>
  <si>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</si>
  <si>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</si>
  <si>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</si>
  <si>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</si>
  <si>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</si>
  <si>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</si>
  <si>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</si>
  <si>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</si>
  <si>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</si>
  <si>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</si>
  <si>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</si>
  <si>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</si>
  <si>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</si>
  <si>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</si>
  <si>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</si>
  <si>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</si>
  <si>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</si>
  <si>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</si>
  <si>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</si>
  <si>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</si>
  <si>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</si>
  <si>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</si>
  <si>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</si>
  <si>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</si>
  <si>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</si>
  <si>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</si>
  <si>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</si>
  <si>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</si>
  <si>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</si>
  <si>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</si>
  <si>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</si>
  <si>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</si>
  <si>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</si>
  <si>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</si>
  <si>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</si>
  <si>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</si>
  <si>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</si>
  <si>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</si>
  <si>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</si>
  <si>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</si>
  <si>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</si>
  <si>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</si>
  <si>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</si>
  <si>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</si>
  <si>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</si>
  <si>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</si>
  <si>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</si>
  <si>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</si>
  <si>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</si>
  <si>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</si>
  <si>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</si>
  <si>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</si>
  <si>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</si>
  <si>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</si>
  <si>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</si>
  <si>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</si>
  <si>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</si>
  <si>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</si>
  <si>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</si>
  <si>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</si>
  <si>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</si>
  <si>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</si>
  <si>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</si>
  <si>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</si>
  <si>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</si>
  <si>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</si>
  <si>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</si>
  <si>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</si>
  <si>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</si>
  <si>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</si>
  <si>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</si>
  <si>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</si>
  <si>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</si>
  <si>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</si>
  <si>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</si>
  <si>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</si>
  <si>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</si>
  <si>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</si>
  <si>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</si>
  <si>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</si>
  <si>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</si>
  <si>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</si>
  <si>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</si>
  <si>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</si>
  <si>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</si>
  <si>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</si>
  <si>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</si>
  <si>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</si>
  <si>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</si>
  <si>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</si>
  <si>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</si>
  <si>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</si>
  <si>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</si>
  <si>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</si>
  <si>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</si>
  <si>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</si>
  <si>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</si>
  <si>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</si>
  <si>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</si>
  <si>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</si>
  <si>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</si>
  <si>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</si>
  <si>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</si>
  <si>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</si>
  <si>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</si>
  <si>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</si>
  <si>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</si>
  <si>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</si>
  <si>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</si>
  <si>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</si>
  <si>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</si>
  <si>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</si>
  <si>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</si>
  <si>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</si>
  <si>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</si>
  <si>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</si>
  <si>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</si>
  <si>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</si>
  <si>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</si>
  <si>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</si>
  <si>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</si>
  <si>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</si>
  <si>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</si>
  <si>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</si>
  <si>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</si>
  <si>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</si>
  <si>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</si>
  <si>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</si>
  <si>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</si>
  <si>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</si>
  <si>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</si>
  <si>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</si>
  <si>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</si>
  <si>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</si>
  <si>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</si>
  <si>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</si>
  <si>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</si>
  <si>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</si>
  <si>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</si>
  <si>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</si>
  <si>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</si>
  <si>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</si>
  <si>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</si>
  <si>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</si>
  <si>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</si>
  <si>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</si>
  <si>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</si>
  <si>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</si>
  <si>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</si>
  <si>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</si>
  <si>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</si>
  <si>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</si>
  <si>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</si>
  <si>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</si>
  <si>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</si>
  <si>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</si>
  <si>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</si>
  <si>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</si>
  <si>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</si>
  <si>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</si>
  <si>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</si>
  <si>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</si>
  <si>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</si>
  <si>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</si>
  <si>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</si>
  <si>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</si>
  <si>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</si>
  <si>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</si>
  <si>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</si>
  <si>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</si>
  <si>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</si>
  <si>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</si>
  <si>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</si>
  <si>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</si>
  <si>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</si>
  <si>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</si>
  <si>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</si>
  <si>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</si>
  <si>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</si>
  <si>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</si>
  <si>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</si>
  <si>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</si>
  <si>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</si>
  <si>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</si>
  <si>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</si>
  <si>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</si>
  <si>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</si>
  <si>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</si>
  <si>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</si>
  <si>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</si>
  <si>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</si>
  <si>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</si>
  <si>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</si>
  <si>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</si>
  <si>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</si>
  <si>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</si>
  <si>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</si>
  <si>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</si>
  <si>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</si>
  <si>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</si>
  <si>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</si>
  <si>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</si>
  <si>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</si>
  <si>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</si>
  <si>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</si>
  <si>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</si>
  <si>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</si>
  <si>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</si>
  <si>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</si>
  <si>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</si>
  <si>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</si>
  <si>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</si>
  <si>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</si>
  <si>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</si>
  <si>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</si>
  <si>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</si>
  <si>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</si>
  <si>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</si>
  <si>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</si>
  <si>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</si>
  <si>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</si>
  <si>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</si>
  <si>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</si>
  <si>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</si>
  <si>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</si>
  <si>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</si>
  <si>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</si>
  <si>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</si>
  <si>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</si>
  <si>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</si>
  <si>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</si>
  <si>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</si>
  <si>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</si>
  <si>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</si>
  <si>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</si>
  <si>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</si>
  <si>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</si>
  <si>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</si>
  <si>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</si>
  <si>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</si>
  <si>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</si>
  <si>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</si>
  <si>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</si>
  <si>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</si>
  <si>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</si>
  <si>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</si>
  <si>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</si>
  <si>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</si>
  <si>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</si>
  <si>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</si>
  <si>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</si>
  <si>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</si>
  <si>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</si>
  <si>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</si>
  <si>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</si>
  <si>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</si>
  <si>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</si>
  <si>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</si>
  <si>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</si>
  <si>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</si>
  <si>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</si>
  <si>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</si>
  <si>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</si>
  <si>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</si>
  <si>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</si>
  <si>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</si>
  <si>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</si>
  <si>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</si>
  <si>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</si>
  <si>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</si>
  <si>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</si>
  <si>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</si>
  <si>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</si>
  <si>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</si>
  <si>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</si>
  <si>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</si>
  <si>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</si>
  <si>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</si>
  <si>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</si>
  <si>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</si>
  <si>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</si>
  <si>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</si>
  <si>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</si>
  <si>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</si>
  <si>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</si>
  <si>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</si>
  <si>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</si>
  <si>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</si>
  <si>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</si>
  <si>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</si>
  <si>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</si>
  <si>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</si>
  <si>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</si>
  <si>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</si>
  <si>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</si>
  <si>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</si>
  <si>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</si>
  <si>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</si>
  <si>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</si>
  <si>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</si>
  <si>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</si>
  <si>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</si>
  <si>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</si>
  <si>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</si>
  <si>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</si>
  <si>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</si>
  <si>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</si>
  <si>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</si>
  <si>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</si>
  <si>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</si>
  <si>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</si>
  <si>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</si>
  <si>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</si>
  <si>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</si>
  <si>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</si>
  <si>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</si>
  <si>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</si>
  <si>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</si>
  <si>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</si>
  <si>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</si>
  <si>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</si>
  <si>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</si>
  <si>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</si>
  <si>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</si>
  <si>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</si>
  <si>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</si>
  <si>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</si>
  <si>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</si>
  <si>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</si>
  <si>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</si>
  <si>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</si>
  <si>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</si>
  <si>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</si>
  <si>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</si>
  <si>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</si>
  <si>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</si>
  <si>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</si>
  <si>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</si>
  <si>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</si>
  <si>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</si>
  <si>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</si>
  <si>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</si>
  <si>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</si>
  <si>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</si>
  <si>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</si>
  <si>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</si>
  <si>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</si>
  <si>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</si>
  <si>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</si>
  <si>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</si>
  <si>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</si>
  <si>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</si>
  <si>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</si>
  <si>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</si>
  <si>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</si>
  <si>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</si>
  <si>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</si>
  <si>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</si>
  <si>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</si>
  <si>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</si>
  <si>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</si>
  <si>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</si>
  <si>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</si>
  <si>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</si>
  <si>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</si>
  <si>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</si>
  <si>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</si>
  <si>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</si>
  <si>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</si>
  <si>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</si>
  <si>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</si>
  <si>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</si>
  <si>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</si>
  <si>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</si>
  <si>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</si>
  <si>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</si>
  <si>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</si>
  <si>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</si>
  <si>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</si>
  <si>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</si>
  <si>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</si>
  <si>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</si>
  <si>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</si>
  <si>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</si>
  <si>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</si>
  <si>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</si>
  <si>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</si>
  <si>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</si>
  <si>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</si>
  <si>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</si>
  <si>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</si>
  <si>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</si>
  <si>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</si>
  <si>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</si>
  <si>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</si>
  <si>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</si>
  <si>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</si>
  <si>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</si>
  <si>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</si>
  <si>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</si>
  <si>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</si>
  <si>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</si>
  <si>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</si>
  <si>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</si>
  <si>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</si>
  <si>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</si>
  <si>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</si>
  <si>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</si>
  <si>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</si>
  <si>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</si>
  <si>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</si>
  <si>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</si>
  <si>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</si>
  <si>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</si>
  <si>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</si>
  <si>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</si>
  <si>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</si>
  <si>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</si>
  <si>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</si>
  <si>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</si>
  <si>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</si>
  <si>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</si>
  <si>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</si>
  <si>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</si>
  <si>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</si>
  <si>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</si>
  <si>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</si>
  <si>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</si>
  <si>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</si>
  <si>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</si>
  <si>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</si>
  <si>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</si>
  <si>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</si>
  <si>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</si>
  <si>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</si>
  <si>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</si>
  <si>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</si>
  <si>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</si>
  <si>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</si>
  <si>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</si>
  <si>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</si>
  <si>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</si>
  <si>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</si>
  <si>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</si>
  <si>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</si>
  <si>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</si>
  <si>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</si>
  <si>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</si>
  <si>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</si>
  <si>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</si>
  <si>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</si>
  <si>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</si>
  <si>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</si>
  <si>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</si>
  <si>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</si>
  <si>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</si>
  <si>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</si>
  <si>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</si>
  <si>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</si>
  <si>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</si>
  <si>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</si>
  <si>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</si>
  <si>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</si>
  <si>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</si>
  <si>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</si>
  <si>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</si>
  <si>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</si>
  <si>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</si>
  <si>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</si>
  <si>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</si>
  <si>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</si>
  <si>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</si>
  <si>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</si>
  <si>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</si>
  <si>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</si>
  <si>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</si>
  <si>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</si>
  <si>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</si>
  <si>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</si>
  <si>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</si>
  <si>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</si>
  <si>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</si>
  <si>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</si>
  <si>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</si>
  <si>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</si>
  <si>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</si>
  <si>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</si>
  <si>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</si>
  <si>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</si>
  <si>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</si>
  <si>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</si>
  <si>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</si>
  <si>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</si>
  <si>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</si>
  <si>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</si>
  <si>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</si>
  <si>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</si>
  <si>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</si>
  <si>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</si>
  <si>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</si>
  <si>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</si>
  <si>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</si>
  <si>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</si>
  <si>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</si>
  <si>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</si>
  <si>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</si>
  <si>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</si>
  <si>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</si>
  <si>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</si>
  <si>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</si>
  <si>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</si>
  <si>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</si>
  <si>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</si>
  <si>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</si>
  <si>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</si>
  <si>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</si>
  <si>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</si>
  <si>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</si>
  <si>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</si>
  <si>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</si>
  <si>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</si>
  <si>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</si>
  <si>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</si>
  <si>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</si>
  <si>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</si>
  <si>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</si>
  <si>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</si>
  <si>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</si>
  <si>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</si>
  <si>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</si>
  <si>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</si>
  <si>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</si>
  <si>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</si>
  <si>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</si>
  <si>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</si>
  <si>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</si>
  <si>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</si>
  <si>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</si>
  <si>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</si>
  <si>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</si>
  <si>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</si>
  <si>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</si>
  <si>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</si>
  <si>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</si>
  <si>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</si>
  <si>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</si>
  <si>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</si>
  <si>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</si>
  <si>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</si>
  <si>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</si>
  <si>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</si>
  <si>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</si>
  <si>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</si>
  <si>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</si>
  <si>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</si>
  <si>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</si>
  <si>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</si>
  <si>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</si>
  <si>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</si>
  <si>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</si>
  <si>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</si>
  <si>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</si>
  <si>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</si>
  <si>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</si>
  <si>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</si>
  <si>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</si>
  <si>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</si>
  <si>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</si>
  <si>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</si>
  <si>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</si>
  <si>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</si>
  <si>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</si>
  <si>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</si>
  <si>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</si>
  <si>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</si>
  <si>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</si>
  <si>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</si>
  <si>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</si>
  <si>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</si>
  <si>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</si>
  <si>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</si>
  <si>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</si>
  <si>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</si>
  <si>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</si>
  <si>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</si>
  <si>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</si>
  <si>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</si>
  <si>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</si>
  <si>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</si>
  <si>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</si>
  <si>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</si>
  <si>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</si>
  <si>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</si>
  <si>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</si>
  <si>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</si>
  <si>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</si>
  <si>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</si>
  <si>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</si>
  <si>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</si>
  <si>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</si>
  <si>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</si>
  <si>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</si>
  <si>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</si>
  <si>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</si>
  <si>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</si>
  <si>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</si>
  <si>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</si>
  <si>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</si>
  <si>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</si>
  <si>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</si>
  <si>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</si>
  <si>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</si>
  <si>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</si>
  <si>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</si>
  <si>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</si>
  <si>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</si>
  <si>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</si>
  <si>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</si>
  <si>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</si>
  <si>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</si>
  <si>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</si>
  <si>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</si>
  <si>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</si>
  <si>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</si>
  <si>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</si>
  <si>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</si>
  <si>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</si>
  <si>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</si>
  <si>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</si>
  <si>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</si>
  <si>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</si>
  <si>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</si>
  <si>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</si>
  <si>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</si>
  <si>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</si>
  <si>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</si>
  <si>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</si>
  <si>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</si>
  <si>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</si>
  <si>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</si>
  <si>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</si>
  <si>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</si>
  <si>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</si>
  <si>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</si>
  <si>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</si>
  <si>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</si>
  <si>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</si>
  <si>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</si>
  <si>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</si>
  <si>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</si>
  <si>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</si>
  <si>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</si>
  <si>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</si>
  <si>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</si>
  <si>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</si>
  <si>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</si>
  <si>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</si>
  <si>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</si>
  <si>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</si>
  <si>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</si>
  <si>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</si>
  <si>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</si>
  <si>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</si>
  <si>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</si>
  <si>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</si>
  <si>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</si>
  <si>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</si>
  <si>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</si>
  <si>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</si>
  <si>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</si>
  <si>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</si>
  <si>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</si>
  <si>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</si>
  <si>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</si>
  <si>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</si>
  <si>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</si>
  <si>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</si>
  <si>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</si>
  <si>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</si>
  <si>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</si>
  <si>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</si>
  <si>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</si>
  <si>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</si>
  <si>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</si>
  <si>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</si>
  <si>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</si>
  <si>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</si>
  <si>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</si>
  <si>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</si>
  <si>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</si>
  <si>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</si>
  <si>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</si>
  <si>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</si>
  <si>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</si>
  <si>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</si>
  <si>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</si>
  <si>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</si>
  <si>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</si>
  <si>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</si>
  <si>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</si>
  <si>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</si>
  <si>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</si>
  <si>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</si>
  <si>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</si>
  <si>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</si>
  <si>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</si>
  <si>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</si>
  <si>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</si>
  <si>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</si>
  <si>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</si>
  <si>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</si>
  <si>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</si>
  <si>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</si>
  <si>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</si>
  <si>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</si>
  <si>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</si>
  <si>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</si>
  <si>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</si>
  <si>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</si>
  <si>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</si>
  <si>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</si>
  <si>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</si>
  <si>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</si>
  <si>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</si>
  <si>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</si>
  <si>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</si>
  <si>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</si>
  <si>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</si>
  <si>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</si>
  <si>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</si>
  <si>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</si>
  <si>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</si>
  <si>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</si>
  <si>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</si>
  <si>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</si>
  <si>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</si>
  <si>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</si>
  <si>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</si>
  <si>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</si>
  <si>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</si>
  <si>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</si>
  <si>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</si>
  <si>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</si>
  <si>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</si>
  <si>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</si>
  <si>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</si>
  <si>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</si>
  <si>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</si>
  <si>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</si>
  <si>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</si>
  <si>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</si>
  <si>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</si>
  <si>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</si>
  <si>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</si>
  <si>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</si>
  <si>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</si>
  <si>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</si>
  <si>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</si>
  <si>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</si>
  <si>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</si>
  <si>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</si>
  <si>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</si>
  <si>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</si>
  <si>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</si>
  <si>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</si>
  <si>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</si>
  <si>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</si>
  <si>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</si>
  <si>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</si>
  <si>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</si>
  <si>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</si>
  <si>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</si>
  <si>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</si>
  <si>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</si>
  <si>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</si>
  <si>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</si>
  <si>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</si>
  <si>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</si>
  <si>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</si>
  <si>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</si>
  <si>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</si>
  <si>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</si>
  <si>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</si>
  <si>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</si>
  <si>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</si>
  <si>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</si>
  <si>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</si>
  <si>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</si>
  <si>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</si>
  <si>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</si>
  <si>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</si>
  <si>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</si>
  <si>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</si>
  <si>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</si>
  <si>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</si>
  <si>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</si>
  <si>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</si>
  <si>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</si>
  <si>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</si>
  <si>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</si>
  <si>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</si>
  <si>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</si>
  <si>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</si>
  <si>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</si>
  <si>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</si>
  <si>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</si>
  <si>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</si>
  <si>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</si>
  <si>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</si>
  <si>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</si>
  <si>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</si>
  <si>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</si>
  <si>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</si>
  <si>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</si>
  <si>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</si>
  <si>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</si>
  <si>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</si>
  <si>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</si>
  <si>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</si>
  <si>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</si>
  <si>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</si>
  <si>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</si>
  <si>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</si>
  <si>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</si>
  <si>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</si>
  <si>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</si>
  <si>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</si>
  <si>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</si>
  <si>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</si>
  <si>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</si>
  <si>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</si>
  <si>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</si>
  <si>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</si>
  <si>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</si>
  <si>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</si>
  <si>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</si>
  <si>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</si>
  <si>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</si>
  <si>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</si>
  <si>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</si>
  <si>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</si>
  <si>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</si>
  <si>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</si>
  <si>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</si>
  <si>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</si>
  <si>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</si>
  <si>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</si>
  <si>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</si>
  <si>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</si>
  <si>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</si>
  <si>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</si>
  <si>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</si>
  <si>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</si>
  <si>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</si>
  <si>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</si>
  <si>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</si>
  <si>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</si>
  <si>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</si>
  <si>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</si>
  <si>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</si>
  <si>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</si>
  <si>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</si>
  <si>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</si>
  <si>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</si>
  <si>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</si>
  <si>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</si>
  <si>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</si>
  <si>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</si>
  <si>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</si>
  <si>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</si>
  <si>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</si>
  <si>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</si>
  <si>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</si>
  <si>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</si>
  <si>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</si>
  <si>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</si>
  <si>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</si>
  <si>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</si>
  <si>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</si>
  <si>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</si>
  <si>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</si>
  <si>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</si>
  <si>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</si>
  <si>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</si>
  <si>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</si>
  <si>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</si>
  <si>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</si>
  <si>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</si>
  <si>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</si>
  <si>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</si>
  <si>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</si>
  <si>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</si>
  <si>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</si>
  <si>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</si>
  <si>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</si>
  <si>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</si>
  <si>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</si>
  <si>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</si>
  <si>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</si>
  <si>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</si>
  <si>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</si>
  <si>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</si>
  <si>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</si>
  <si>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</si>
  <si>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</si>
  <si>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</si>
  <si>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</si>
  <si>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</si>
  <si>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</si>
  <si>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</si>
  <si>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</si>
  <si>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</si>
  <si>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</si>
  <si>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</si>
  <si>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</si>
  <si>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</si>
  <si>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</si>
  <si>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</si>
  <si>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</si>
  <si>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</si>
  <si>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</si>
  <si>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</si>
  <si>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</si>
  <si>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</si>
  <si>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</si>
  <si>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</si>
  <si>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</si>
  <si>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</si>
  <si>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</si>
  <si>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</si>
  <si>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</si>
  <si>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</si>
  <si>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</si>
  <si>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</si>
  <si>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</si>
  <si>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</si>
  <si>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</si>
  <si>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</si>
  <si>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</si>
  <si>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</si>
  <si>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</si>
  <si>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</si>
  <si>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</si>
  <si>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</si>
  <si>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</si>
  <si>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</si>
  <si>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</si>
  <si>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</si>
  <si>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</si>
  <si>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</si>
  <si>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</si>
  <si>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</si>
  <si>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</si>
  <si>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</si>
  <si>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</si>
  <si>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</si>
  <si>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</si>
  <si>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</si>
  <si>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</si>
  <si>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</si>
  <si>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</si>
  <si>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</si>
  <si>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</si>
  <si>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</si>
  <si>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</si>
  <si>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</si>
  <si>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</si>
  <si>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</si>
  <si>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</si>
  <si>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</si>
  <si>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</si>
  <si>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</si>
  <si>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</si>
  <si>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</si>
  <si>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</si>
  <si>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</si>
  <si>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</si>
  <si>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</si>
  <si>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</si>
  <si>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</si>
  <si>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</si>
  <si>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</si>
  <si>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</si>
  <si>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</si>
  <si>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</si>
  <si>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</si>
  <si>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</si>
  <si>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</si>
  <si>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</si>
  <si>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</si>
  <si>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</si>
  <si>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</si>
  <si>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</si>
  <si>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</si>
  <si>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</si>
  <si>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</si>
  <si>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</si>
  <si>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</si>
  <si>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</si>
  <si>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</si>
  <si>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</si>
  <si>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</si>
  <si>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</si>
  <si>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</si>
  <si>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</si>
  <si>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</si>
  <si>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</si>
  <si>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</si>
  <si>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</si>
  <si>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</si>
  <si>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</si>
  <si>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</si>
  <si>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</si>
  <si>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</si>
  <si>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</si>
  <si>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</si>
  <si>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</si>
  <si>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</si>
  <si>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</si>
  <si>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</si>
  <si>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</si>
  <si>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</si>
  <si>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</si>
  <si>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</si>
  <si>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</si>
  <si>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</si>
  <si>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</si>
  <si>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</si>
  <si>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</si>
  <si>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</si>
  <si>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</si>
  <si>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</si>
  <si>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</si>
  <si>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</si>
  <si>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</si>
  <si>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</si>
  <si>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</si>
  <si>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</si>
  <si>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</si>
  <si>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</si>
  <si>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</si>
  <si>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</si>
  <si>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</si>
  <si>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</si>
  <si>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</si>
  <si>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</si>
  <si>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</si>
  <si>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</si>
  <si>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</si>
  <si>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</si>
  <si>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</si>
  <si>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</si>
  <si>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</si>
  <si>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</si>
  <si>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</si>
  <si>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</si>
  <si>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</si>
  <si>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</si>
  <si>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</si>
  <si>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</si>
  <si>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</si>
  <si>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</si>
  <si>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</si>
  <si>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</si>
  <si>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</si>
  <si>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</si>
  <si>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</si>
  <si>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</si>
  <si>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</si>
  <si>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</si>
  <si>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</si>
  <si>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</si>
  <si>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</si>
  <si>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</si>
  <si>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</si>
  <si>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</si>
  <si>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</si>
  <si>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</si>
  <si>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</si>
  <si>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</si>
  <si>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</si>
  <si>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</si>
  <si>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</si>
  <si>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</si>
  <si>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</si>
  <si>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</si>
  <si>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</si>
  <si>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</si>
  <si>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</si>
  <si>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</si>
  <si>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</si>
  <si>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</si>
  <si>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</si>
  <si>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</si>
  <si>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</si>
  <si>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</si>
  <si>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</si>
  <si>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</si>
  <si>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</si>
  <si>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</si>
  <si>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</si>
  <si>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</si>
  <si>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</si>
  <si>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</si>
  <si>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</si>
  <si>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</si>
  <si>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</si>
  <si>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</si>
  <si>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</si>
  <si>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</si>
  <si>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</si>
  <si>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</si>
  <si>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</si>
  <si>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</si>
  <si>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</si>
  <si>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</si>
  <si>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</si>
  <si>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</si>
  <si>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</si>
  <si>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</si>
  <si>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</si>
  <si>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</si>
  <si>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</si>
  <si>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</si>
  <si>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</si>
  <si>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</si>
  <si>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</si>
  <si>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</si>
  <si>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</si>
  <si>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</si>
  <si>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</si>
  <si>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</si>
  <si>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</si>
  <si>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</si>
  <si>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</si>
  <si>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</si>
  <si>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</si>
  <si>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</si>
  <si>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</si>
  <si>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</si>
  <si>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</si>
  <si>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</si>
  <si>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</si>
  <si>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</si>
  <si>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</si>
  <si>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</si>
  <si>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</si>
  <si>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</si>
  <si>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</si>
  <si>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</si>
  <si>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</si>
  <si>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</si>
  <si>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</si>
  <si>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</si>
  <si>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</si>
  <si>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</si>
  <si>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</si>
  <si>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</si>
  <si>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</si>
  <si>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</si>
  <si>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</si>
  <si>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</si>
  <si>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</si>
  <si>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</si>
  <si>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</si>
  <si>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</si>
  <si>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</si>
  <si>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</si>
  <si>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</si>
  <si>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</si>
  <si>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</si>
  <si>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</si>
  <si>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</si>
  <si>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</si>
  <si>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</si>
  <si>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</si>
  <si>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</si>
  <si>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</si>
  <si>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</si>
  <si>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</si>
  <si>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</si>
  <si>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</si>
  <si>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</si>
  <si>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</si>
  <si>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</si>
  <si>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</si>
  <si>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</si>
  <si>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</si>
  <si>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</si>
  <si>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</si>
  <si>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</si>
  <si>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</si>
  <si>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</si>
  <si>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</si>
  <si>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</si>
  <si>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</si>
  <si>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</si>
  <si>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</si>
  <si>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</si>
  <si>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</si>
  <si>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</si>
  <si>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</si>
  <si>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</si>
  <si>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</si>
  <si>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</si>
  <si>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</si>
  <si>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</si>
  <si>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</si>
  <si>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</si>
  <si>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</si>
  <si>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</si>
  <si>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</si>
  <si>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</si>
  <si>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</si>
  <si>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</si>
  <si>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</si>
  <si>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</si>
  <si>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</si>
  <si>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</si>
  <si>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</si>
  <si>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</si>
  <si>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</si>
  <si>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</si>
  <si>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</si>
  <si>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</si>
  <si>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</si>
  <si>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</si>
  <si>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</si>
  <si>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</si>
  <si>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</si>
  <si>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</si>
  <si>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</si>
  <si>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</si>
  <si>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</si>
  <si>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</si>
  <si>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</si>
  <si>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</si>
  <si>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</si>
  <si>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</si>
  <si>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</si>
  <si>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</si>
  <si>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</si>
  <si>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</si>
  <si>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</si>
  <si>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</si>
  <si>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</si>
  <si>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</si>
  <si>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</si>
  <si>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</si>
  <si>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</si>
  <si>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</si>
  <si>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</si>
  <si>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</si>
  <si>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</si>
  <si>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</si>
  <si>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</si>
  <si>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</si>
  <si>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</si>
  <si>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</si>
  <si>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</si>
  <si>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</si>
  <si>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</si>
  <si>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</si>
  <si>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</si>
  <si>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</si>
  <si>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</si>
  <si>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</si>
  <si>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</si>
  <si>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</si>
  <si>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</si>
  <si>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</si>
  <si>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</si>
  <si>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</si>
  <si>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</si>
  <si>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</si>
  <si>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</si>
  <si>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</si>
  <si>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</si>
  <si>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</si>
  <si>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</si>
  <si>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</si>
  <si>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</si>
  <si>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</si>
  <si>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</si>
  <si>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</si>
  <si>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</si>
  <si>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</si>
  <si>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</si>
  <si>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</si>
  <si>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</si>
  <si>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</si>
  <si>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</si>
  <si>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</si>
  <si>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</si>
  <si>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</si>
  <si>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</si>
  <si>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</si>
  <si>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</si>
  <si>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</si>
  <si>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</si>
  <si>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</si>
  <si>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</si>
  <si>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</si>
  <si>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</si>
  <si>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</si>
  <si>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</si>
  <si>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</si>
  <si>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</si>
  <si>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</si>
  <si>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</si>
  <si>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</si>
  <si>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</si>
  <si>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</si>
  <si>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</si>
  <si>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</si>
  <si>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</si>
  <si>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</si>
  <si>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</si>
  <si>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</si>
  <si>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</si>
  <si>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</si>
  <si>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</si>
  <si>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</si>
  <si>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</si>
  <si>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</si>
  <si>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</si>
  <si>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</si>
  <si>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</si>
  <si>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</si>
  <si>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</si>
  <si>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</si>
  <si>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</si>
  <si>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</si>
  <si>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</si>
  <si>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</si>
  <si>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</si>
  <si>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</si>
  <si>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</si>
  <si>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</si>
  <si>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</si>
  <si>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</si>
  <si>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</si>
  <si>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</si>
  <si>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</si>
  <si>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</si>
  <si>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</si>
  <si>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</si>
  <si>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</si>
  <si>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</si>
  <si>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</si>
  <si>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</si>
  <si>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</si>
  <si>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</si>
  <si>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</si>
  <si>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</si>
  <si>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</si>
  <si>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</si>
  <si>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</si>
  <si>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</si>
  <si>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</si>
  <si>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</si>
  <si>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</si>
  <si>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</si>
  <si>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</si>
  <si>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</si>
  <si>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</si>
  <si>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</si>
  <si>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</si>
  <si>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</si>
  <si>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</si>
  <si>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</si>
  <si>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</si>
  <si>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</si>
  <si>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</si>
  <si>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</si>
  <si>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</si>
  <si>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</si>
  <si>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</si>
  <si>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</si>
  <si>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</si>
  <si>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</si>
  <si>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</si>
  <si>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</si>
  <si>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</si>
  <si>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</si>
  <si>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</si>
  <si>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</si>
  <si>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</si>
  <si>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</si>
  <si>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</si>
  <si>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</si>
  <si>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</si>
  <si>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</si>
  <si>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</si>
  <si>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</si>
  <si>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</si>
  <si>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</si>
  <si>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</si>
  <si>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</si>
  <si>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</si>
  <si>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</si>
  <si>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</si>
  <si>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</si>
  <si>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</si>
  <si>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</si>
  <si>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</si>
  <si>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</si>
  <si>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</si>
  <si>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</si>
  <si>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</si>
  <si>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</si>
  <si>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</si>
  <si>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</si>
  <si>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</si>
  <si>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</si>
  <si>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</si>
  <si>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</si>
  <si>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</si>
  <si>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</si>
  <si>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</si>
  <si>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</si>
  <si>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</si>
  <si>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</si>
  <si>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</si>
  <si>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</si>
  <si>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</si>
  <si>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</si>
  <si>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</si>
  <si>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</si>
  <si>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</si>
  <si>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</si>
  <si>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</si>
  <si>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</si>
  <si>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</si>
  <si>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</si>
  <si>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</si>
  <si>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</si>
  <si>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</si>
  <si>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</si>
  <si>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</si>
  <si>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</si>
  <si>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</si>
  <si>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</si>
  <si>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</si>
  <si>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</si>
  <si>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</si>
  <si>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</si>
  <si>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</si>
  <si>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</si>
  <si>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</si>
  <si>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</si>
  <si>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</si>
  <si>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</si>
  <si>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</si>
  <si>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</si>
  <si>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</si>
  <si>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</si>
  <si>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</si>
  <si>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</si>
  <si>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</si>
  <si>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</si>
  <si>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</si>
  <si>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</si>
  <si>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</si>
  <si>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</si>
  <si>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</si>
  <si>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</si>
  <si>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</si>
  <si>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</si>
  <si>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</si>
  <si>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</si>
  <si>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</si>
  <si>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</si>
  <si>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</si>
  <si>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</si>
  <si>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</si>
  <si>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</si>
  <si>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</si>
  <si>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</si>
  <si>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</si>
  <si>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</si>
  <si>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</si>
  <si>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</si>
  <si>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</si>
  <si>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</si>
  <si>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</si>
  <si>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</si>
  <si>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</si>
  <si>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</si>
  <si>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</si>
  <si>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</si>
  <si>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</si>
  <si>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</si>
  <si>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</si>
  <si>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</si>
  <si>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</si>
  <si>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</si>
  <si>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</si>
  <si>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</si>
  <si>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</si>
  <si>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</si>
  <si>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</si>
  <si>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</si>
  <si>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</si>
  <si>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</si>
  <si>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</si>
  <si>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</si>
  <si>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</si>
  <si>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</si>
  <si>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</si>
  <si>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</si>
  <si>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</si>
  <si>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</si>
  <si>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</si>
  <si>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</si>
  <si>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</si>
  <si>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</si>
  <si>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</si>
  <si>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</si>
  <si>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</si>
  <si>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</si>
  <si>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</si>
  <si>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</si>
  <si>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</si>
  <si>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</si>
  <si>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</si>
  <si>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</si>
  <si>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</si>
  <si>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</si>
  <si>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</si>
  <si>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</si>
  <si>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</si>
  <si>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</si>
  <si>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</si>
  <si>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</si>
  <si>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</si>
  <si>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</si>
  <si>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</si>
  <si>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</si>
  <si>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</si>
  <si>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</si>
  <si>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</si>
  <si>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</si>
  <si>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</si>
  <si>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</si>
  <si>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</si>
  <si>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</si>
  <si>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</si>
  <si>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</si>
  <si>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</si>
  <si>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</si>
  <si>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</si>
  <si>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</si>
  <si>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</si>
  <si>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</si>
  <si>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</si>
  <si>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</si>
  <si>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</si>
  <si>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</si>
  <si>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</si>
  <si>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</si>
  <si>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</si>
  <si>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</si>
  <si>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</si>
  <si>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</si>
  <si>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</si>
  <si>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</si>
  <si>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</si>
  <si>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</si>
  <si>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</si>
  <si>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</si>
  <si>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</si>
  <si>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</si>
  <si>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</si>
  <si>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</si>
  <si>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</si>
  <si>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</si>
  <si>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</si>
  <si>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</si>
  <si>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</si>
  <si>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</si>
  <si>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</si>
  <si>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</si>
  <si>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</si>
  <si>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</si>
  <si>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</si>
  <si>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</si>
  <si>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</si>
  <si>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</si>
  <si>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</si>
  <si>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</si>
  <si>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</si>
  <si>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</si>
  <si>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</si>
  <si>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</si>
  <si>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</si>
  <si>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</si>
  <si>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</si>
  <si>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</si>
  <si>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</si>
  <si>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</si>
  <si>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</si>
  <si>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</si>
  <si>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</si>
  <si>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</si>
  <si>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</si>
  <si>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</si>
  <si>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</si>
  <si>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</si>
  <si>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</si>
  <si>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</si>
  <si>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</si>
  <si>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</si>
  <si>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</si>
  <si>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</si>
  <si>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</si>
  <si>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</si>
  <si>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</si>
  <si>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</si>
  <si>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</si>
  <si>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</si>
  <si>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</si>
  <si>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</si>
  <si>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</si>
  <si>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</si>
  <si>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</si>
  <si>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</si>
  <si>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</si>
  <si>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</si>
  <si>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</si>
  <si>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</si>
  <si>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</si>
  <si>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</si>
  <si>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</si>
  <si>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</si>
  <si>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</si>
  <si>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</si>
  <si>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</si>
  <si>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</si>
  <si>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</si>
  <si>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</si>
  <si>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</si>
  <si>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</si>
  <si>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</si>
  <si>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</si>
  <si>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</si>
  <si>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</si>
  <si>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</si>
  <si>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</si>
  <si>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</si>
  <si>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</si>
  <si>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</si>
  <si>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</si>
  <si>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</si>
  <si>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</si>
  <si>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</si>
  <si>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</si>
  <si>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</si>
  <si>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</si>
  <si>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</si>
  <si>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</si>
  <si>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</si>
  <si>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</si>
  <si>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</si>
  <si>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</si>
  <si>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</si>
  <si>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</si>
  <si>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</si>
  <si>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</si>
  <si>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</si>
  <si>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</si>
  <si>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</si>
  <si>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</si>
  <si>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</si>
  <si>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</si>
  <si>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</si>
  <si>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</si>
  <si>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</si>
  <si>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</si>
  <si>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</si>
  <si>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</si>
  <si>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</si>
  <si>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</si>
  <si>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</si>
  <si>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</si>
  <si>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</si>
  <si>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</si>
  <si>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</si>
  <si>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</si>
  <si>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</si>
  <si>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</si>
  <si>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</si>
  <si>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</si>
  <si>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</si>
  <si>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</si>
  <si>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</si>
  <si>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</si>
  <si>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</si>
  <si>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</si>
  <si>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</si>
  <si>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</si>
  <si>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</si>
  <si>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</si>
  <si>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</si>
  <si>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</si>
  <si>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</si>
  <si>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</si>
  <si>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</si>
  <si>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</si>
  <si>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</si>
  <si>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</si>
  <si>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</si>
  <si>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</si>
  <si>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</si>
  <si>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</si>
  <si>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</si>
  <si>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</si>
  <si>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</si>
  <si>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</si>
  <si>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</si>
  <si>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</si>
  <si>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</si>
  <si>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</si>
  <si>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</si>
  <si>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</si>
  <si>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</si>
  <si>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</si>
  <si>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</si>
  <si>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</si>
  <si>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</si>
  <si>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</si>
  <si>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</si>
  <si>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</si>
  <si>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</si>
  <si>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</si>
  <si>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</si>
  <si>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</si>
  <si>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</si>
  <si>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</si>
  <si>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</si>
  <si>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</si>
  <si>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</si>
  <si>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</si>
  <si>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</si>
  <si>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</si>
  <si>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</si>
  <si>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</si>
  <si>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</si>
  <si>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</si>
  <si>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</si>
  <si>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</si>
  <si>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</si>
  <si>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</si>
  <si>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</si>
  <si>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</si>
  <si>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</si>
  <si>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</si>
  <si>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</si>
  <si>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</si>
  <si>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</si>
  <si>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</si>
  <si>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</si>
  <si>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</si>
  <si>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</si>
  <si>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</si>
  <si>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</si>
  <si>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</si>
  <si>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</si>
  <si>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</si>
  <si>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</si>
  <si>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</si>
  <si>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</si>
  <si>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</si>
  <si>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</si>
  <si>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</si>
  <si>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</si>
  <si>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</si>
  <si>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</si>
  <si>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</si>
  <si>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</si>
  <si>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</si>
  <si>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</si>
  <si>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</si>
  <si>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</si>
  <si>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</si>
  <si>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</si>
  <si>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</si>
  <si>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</si>
  <si>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</si>
  <si>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</si>
  <si>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</si>
  <si>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</si>
  <si>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</si>
  <si>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</si>
  <si>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</si>
  <si>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</si>
  <si>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</si>
  <si>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</si>
  <si>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</si>
  <si>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</si>
  <si>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</si>
  <si>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</si>
  <si>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</si>
  <si>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</si>
  <si>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</si>
  <si>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</si>
  <si>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</si>
  <si>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</si>
  <si>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</si>
  <si>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</si>
  <si>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</si>
  <si>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</si>
  <si>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</si>
  <si>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</si>
  <si>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</si>
  <si>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</si>
  <si>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</si>
  <si>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</si>
  <si>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</si>
  <si>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</si>
  <si>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</si>
  <si>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</si>
  <si>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</si>
  <si>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</si>
  <si>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</si>
  <si>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</si>
  <si>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</si>
  <si>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</si>
  <si>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</si>
  <si>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</si>
  <si>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</si>
  <si>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</si>
  <si>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</si>
  <si>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</si>
  <si>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</si>
  <si>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</si>
  <si>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</si>
  <si>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</si>
  <si>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</si>
  <si>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</si>
  <si>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</si>
  <si>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</si>
  <si>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</si>
  <si>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</si>
  <si>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</si>
  <si>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</si>
  <si>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</si>
  <si>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</si>
  <si>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</si>
  <si>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</si>
  <si>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</si>
  <si>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</si>
  <si>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</si>
  <si>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</si>
  <si>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</si>
  <si>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</si>
  <si>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</si>
  <si>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</si>
  <si>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</si>
  <si>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</si>
  <si>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</si>
  <si>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</si>
  <si>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</si>
  <si>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</si>
  <si>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</si>
  <si>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</si>
  <si>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</si>
  <si>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</si>
  <si>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</si>
  <si>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</si>
  <si>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</si>
  <si>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</si>
  <si>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</si>
  <si>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</si>
  <si>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</si>
  <si>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</si>
  <si>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</si>
  <si>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</si>
  <si>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</si>
  <si>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</si>
  <si>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</si>
  <si>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</si>
  <si>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</si>
  <si>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</si>
  <si>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</si>
  <si>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</si>
  <si>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</si>
  <si>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</si>
  <si>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</si>
  <si>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</si>
  <si>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</si>
  <si>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</si>
  <si>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</si>
  <si>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</si>
  <si>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</si>
  <si>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</si>
  <si>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</si>
  <si>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</si>
  <si>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</si>
  <si>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</si>
  <si>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</si>
  <si>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</si>
  <si>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</si>
  <si>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</si>
  <si>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</si>
  <si>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</si>
  <si>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</si>
  <si>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</si>
  <si>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</si>
  <si>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</si>
  <si>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</si>
  <si>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</si>
  <si>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</si>
  <si>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</si>
  <si>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</si>
  <si>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</si>
  <si>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</si>
  <si>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</si>
  <si>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</si>
  <si>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</si>
  <si>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</si>
  <si>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</si>
  <si>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</si>
  <si>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</si>
  <si>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</si>
  <si>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</si>
  <si>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</si>
  <si>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</si>
  <si>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</si>
  <si>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</si>
  <si>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</si>
  <si>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</si>
  <si>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</si>
  <si>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</si>
  <si>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</si>
  <si>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</si>
  <si>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</si>
  <si>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</si>
  <si>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</si>
  <si>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</si>
  <si>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</si>
  <si>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</si>
  <si>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</si>
  <si>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</si>
  <si>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</si>
  <si>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</si>
  <si>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</si>
  <si>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</si>
  <si>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</si>
  <si>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</si>
  <si>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</si>
  <si>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</si>
  <si>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</si>
  <si>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</si>
  <si>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</si>
  <si>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</si>
  <si>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</si>
  <si>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</si>
  <si>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</si>
  <si>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</si>
  <si>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</si>
  <si>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</si>
  <si>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</si>
  <si>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</si>
  <si>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</si>
  <si>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</si>
  <si>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</si>
  <si>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</si>
  <si>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</si>
  <si>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</si>
  <si>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</si>
  <si>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</si>
  <si>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</si>
  <si>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</si>
  <si>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</si>
  <si>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</si>
  <si>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</si>
  <si>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</si>
  <si>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</si>
  <si>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</si>
  <si>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</si>
  <si>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</si>
  <si>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</si>
  <si>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</si>
  <si>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</si>
  <si>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</si>
  <si>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</si>
  <si>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</si>
  <si>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</si>
  <si>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</si>
  <si>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</si>
  <si>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</si>
  <si>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</si>
  <si>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</si>
  <si>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</si>
  <si>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</si>
  <si>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</si>
  <si>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</si>
  <si>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</si>
  <si>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</si>
  <si>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</si>
  <si>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</si>
  <si>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</si>
  <si>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</si>
  <si>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</si>
  <si>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</si>
  <si>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</si>
  <si>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</si>
  <si>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</si>
  <si>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</si>
  <si>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</si>
  <si>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</si>
  <si>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</si>
  <si>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</si>
  <si>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</si>
  <si>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</si>
  <si>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</si>
  <si>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</si>
  <si>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</si>
  <si>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</si>
  <si>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</si>
  <si>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</si>
  <si>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</si>
  <si>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</si>
  <si>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</si>
  <si>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</si>
  <si>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</si>
  <si>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</si>
  <si>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</si>
  <si>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</si>
  <si>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</si>
  <si>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</si>
  <si>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</si>
  <si>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</si>
  <si>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</si>
  <si>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</si>
  <si>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</si>
  <si>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</si>
  <si>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</si>
  <si>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</si>
  <si>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</si>
  <si>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</si>
  <si>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</si>
  <si>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</si>
  <si>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</si>
  <si>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</si>
  <si>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</si>
  <si>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</si>
  <si>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</si>
  <si>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</si>
  <si>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</si>
  <si>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</si>
  <si>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</si>
  <si>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</si>
  <si>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</si>
  <si>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</si>
  <si>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</si>
  <si>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</si>
  <si>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</si>
  <si>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</si>
  <si>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</si>
  <si>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</si>
  <si>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</si>
  <si>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</si>
  <si>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</si>
  <si>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</si>
  <si>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</si>
  <si>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</si>
  <si>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</si>
  <si>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</si>
  <si>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</si>
  <si>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</si>
  <si>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</si>
  <si>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</si>
  <si>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</si>
  <si>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</si>
  <si>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</si>
  <si>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</si>
  <si>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</si>
  <si>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</si>
  <si>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</si>
  <si>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</si>
  <si>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</si>
  <si>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</si>
  <si>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</si>
  <si>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</si>
  <si>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</si>
  <si>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</si>
  <si>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</si>
  <si>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</si>
  <si>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</si>
  <si>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</si>
  <si>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</si>
  <si>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</si>
  <si>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</si>
  <si>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</si>
  <si>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</si>
  <si>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</si>
  <si>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</si>
  <si>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</si>
  <si>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</si>
  <si>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</si>
  <si>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</si>
  <si>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</si>
  <si>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</si>
  <si>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</si>
  <si>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</si>
  <si>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</si>
  <si>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</si>
  <si>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</si>
  <si>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</si>
  <si>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</si>
  <si>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</si>
  <si>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</si>
  <si>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</si>
  <si>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</si>
  <si>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</si>
  <si>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</si>
  <si>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</si>
  <si>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</si>
  <si>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</si>
  <si>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</si>
  <si>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</si>
  <si>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</si>
  <si>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</si>
  <si>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</si>
  <si>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</si>
  <si>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</si>
  <si>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</si>
  <si>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</si>
  <si>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</si>
  <si>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</si>
  <si>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</si>
  <si>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</si>
  <si>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</si>
  <si>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</si>
  <si>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</si>
  <si>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</si>
  <si>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</si>
  <si>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</si>
  <si>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</si>
  <si>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</si>
  <si>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</si>
  <si>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</si>
  <si>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</si>
  <si>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</si>
  <si>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</si>
  <si>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</si>
  <si>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</si>
  <si>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</si>
  <si>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</si>
  <si>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</si>
  <si>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</si>
  <si>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</si>
  <si>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</si>
  <si>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</si>
  <si>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</si>
  <si>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</si>
  <si>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</si>
  <si>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</si>
  <si>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</si>
  <si>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</si>
  <si>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</si>
  <si>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</si>
  <si>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</si>
  <si>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</si>
  <si>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</si>
  <si>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</si>
  <si>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</si>
  <si>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</si>
  <si>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</si>
  <si>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</si>
  <si>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</si>
  <si>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</si>
  <si>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</si>
  <si>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</si>
  <si>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</si>
  <si>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</si>
  <si>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</si>
  <si>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</si>
  <si>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</si>
  <si>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</si>
  <si>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</si>
  <si>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</si>
  <si>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</si>
  <si>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</si>
  <si>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</si>
  <si>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</si>
  <si>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</si>
  <si>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</si>
  <si>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</si>
  <si>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</si>
  <si>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</si>
  <si>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</si>
  <si>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</si>
  <si>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</si>
  <si>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</si>
  <si>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</si>
  <si>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</si>
  <si>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</si>
  <si>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</si>
  <si>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</si>
  <si>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</si>
  <si>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</si>
  <si>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</si>
  <si>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</si>
  <si>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</si>
  <si>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</si>
  <si>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</si>
  <si>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</si>
  <si>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</si>
  <si>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</si>
  <si>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</si>
  <si>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</si>
  <si>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</si>
  <si>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</si>
  <si>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</si>
  <si>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</si>
  <si>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</si>
  <si>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</si>
  <si>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</si>
  <si>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</si>
  <si>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</si>
  <si>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</si>
  <si>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</si>
  <si>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</si>
  <si>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</si>
  <si>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</si>
  <si>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</si>
  <si>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</si>
  <si>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</si>
  <si>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</si>
  <si>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</si>
  <si>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</si>
  <si>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</si>
  <si>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</si>
  <si>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</si>
  <si>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</si>
  <si>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</si>
  <si>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</si>
  <si>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</si>
  <si>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</si>
  <si>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</si>
  <si>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</si>
  <si>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</si>
  <si>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</si>
  <si>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</si>
  <si>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</si>
  <si>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</si>
  <si>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</si>
  <si>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</si>
  <si>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</si>
  <si>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</si>
  <si>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</si>
  <si>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</si>
  <si>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</si>
  <si>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</si>
  <si>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</si>
  <si>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</si>
  <si>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</si>
  <si>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</si>
  <si>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</si>
  <si>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</si>
  <si>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</si>
  <si>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</si>
  <si>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</si>
  <si>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</si>
  <si>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</si>
  <si>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</si>
  <si>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</si>
  <si>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</si>
  <si>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</si>
  <si>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</si>
  <si>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</si>
  <si>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</si>
  <si>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</si>
  <si>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</si>
  <si>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</si>
  <si>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</si>
  <si>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</si>
  <si>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</si>
  <si>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</si>
  <si>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</si>
  <si>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</si>
  <si>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</si>
  <si>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</si>
  <si>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</si>
  <si>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</si>
  <si>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</si>
  <si>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</si>
  <si>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</si>
  <si>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</si>
  <si>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</si>
  <si>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</si>
  <si>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</si>
  <si>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</si>
  <si>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</si>
  <si>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</si>
  <si>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</si>
  <si>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</si>
  <si>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</si>
  <si>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</si>
  <si>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</si>
  <si>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</si>
  <si>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</si>
  <si>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</si>
  <si>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</si>
  <si>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</si>
  <si>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</si>
  <si>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</si>
  <si>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</si>
  <si>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</si>
  <si>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</si>
  <si>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</si>
  <si>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</si>
  <si>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</si>
  <si>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</si>
  <si>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</si>
  <si>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</si>
  <si>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</si>
  <si>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</si>
  <si>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</si>
  <si>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</si>
  <si>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</si>
  <si>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</si>
  <si>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</si>
  <si>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</si>
  <si>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</si>
  <si>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</si>
  <si>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</si>
  <si>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</si>
  <si>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</si>
  <si>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</si>
  <si>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</si>
  <si>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</si>
  <si>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</si>
  <si>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</si>
  <si>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</si>
  <si>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</si>
  <si>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</si>
  <si>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</si>
  <si>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</si>
  <si>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</si>
  <si>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</si>
  <si>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</si>
  <si>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</si>
  <si>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</si>
  <si>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</si>
  <si>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</si>
  <si>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</si>
  <si>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</si>
  <si>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</si>
  <si>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</si>
  <si>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</si>
  <si>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</si>
  <si>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</si>
  <si>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</si>
  <si>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</si>
  <si>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</si>
  <si>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</si>
  <si>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</si>
  <si>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</si>
  <si>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</si>
  <si>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</si>
  <si>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</si>
  <si>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</si>
  <si>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</si>
  <si>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</si>
  <si>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</si>
  <si>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</si>
  <si>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</si>
  <si>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</si>
  <si>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</si>
  <si>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</si>
  <si>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</si>
  <si>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</si>
  <si>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</si>
  <si>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</si>
  <si>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</si>
  <si>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</si>
  <si>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</si>
  <si>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</si>
  <si>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</si>
  <si>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</si>
  <si>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</si>
  <si>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</si>
  <si>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</si>
  <si>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</si>
  <si>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</si>
  <si>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</si>
  <si>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</si>
  <si>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</si>
  <si>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</si>
  <si>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</si>
  <si>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</si>
  <si>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</si>
  <si>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</si>
  <si>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</si>
  <si>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</si>
  <si>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</si>
  <si>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</si>
  <si>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</si>
  <si>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</si>
  <si>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</si>
  <si>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</si>
  <si>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</si>
  <si>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</si>
  <si>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</si>
  <si>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</si>
  <si>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</si>
  <si>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</si>
  <si>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</si>
  <si>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</si>
  <si>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</si>
  <si>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</si>
  <si>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</si>
  <si>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</si>
  <si>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</si>
  <si>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</si>
  <si>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</si>
  <si>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</si>
  <si>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</si>
  <si>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</si>
  <si>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</si>
  <si>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</si>
  <si>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</si>
  <si>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</si>
  <si>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</si>
  <si>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</si>
  <si>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</si>
  <si>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</si>
  <si>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</si>
  <si>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</si>
  <si>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</si>
  <si>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</si>
  <si>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</si>
  <si>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</si>
  <si>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</si>
  <si>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</si>
  <si>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</si>
  <si>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</si>
  <si>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</si>
  <si>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</si>
  <si>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</si>
  <si>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</si>
  <si>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</si>
  <si>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</si>
  <si>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</si>
  <si>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</si>
  <si>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</si>
  <si>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</si>
  <si>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</si>
  <si>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</si>
  <si>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</si>
  <si>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</si>
  <si>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</si>
  <si>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</si>
  <si>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</si>
  <si>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</si>
  <si>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</si>
  <si>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</si>
  <si>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</si>
  <si>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</si>
  <si>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</si>
  <si>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</si>
  <si>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</si>
  <si>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</si>
  <si>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</si>
  <si>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</si>
  <si>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</si>
  <si>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</si>
  <si>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</si>
  <si>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</si>
  <si>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</si>
  <si>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</si>
  <si>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</si>
  <si>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</si>
  <si>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</si>
  <si>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</si>
  <si>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</si>
  <si>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</si>
  <si>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</si>
  <si>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</si>
  <si>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</si>
  <si>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</si>
  <si>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</si>
  <si>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</si>
  <si>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</si>
  <si>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</si>
  <si>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</si>
  <si>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</si>
  <si>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</si>
  <si>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</si>
  <si>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</si>
  <si>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</si>
  <si>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</si>
  <si>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</si>
  <si>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</si>
  <si>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</si>
  <si>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</si>
  <si>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</si>
  <si>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</si>
  <si>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</si>
  <si>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</si>
  <si>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</si>
  <si>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</si>
  <si>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</si>
  <si>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</si>
  <si>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</si>
  <si>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</si>
  <si>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</si>
  <si>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</si>
  <si>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</si>
  <si>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</si>
  <si>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</si>
  <si>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</si>
  <si>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</si>
  <si>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</si>
  <si>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</si>
  <si>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</si>
  <si>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</si>
  <si>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</si>
  <si>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</si>
  <si>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</si>
  <si>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</si>
  <si>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</si>
  <si>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</si>
  <si>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</si>
  <si>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</si>
  <si>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</si>
  <si>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</si>
  <si>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</si>
  <si>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</si>
  <si>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</si>
  <si>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</si>
  <si>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</si>
  <si>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</si>
  <si>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</si>
  <si>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</si>
  <si>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</si>
  <si>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</si>
  <si>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</si>
  <si>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</si>
  <si>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</si>
  <si>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</si>
  <si>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</si>
  <si>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</si>
  <si>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</si>
  <si>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</si>
  <si>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</si>
  <si>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</si>
  <si>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</si>
  <si>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</si>
  <si>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</si>
  <si>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</si>
  <si>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</si>
  <si>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</si>
  <si>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</si>
  <si>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</si>
  <si>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</si>
  <si>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</si>
  <si>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</si>
  <si>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</si>
  <si>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</si>
  <si>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</si>
  <si>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</si>
  <si>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</si>
  <si>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</si>
  <si>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</si>
  <si>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</si>
  <si>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</si>
  <si>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</si>
  <si>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</si>
  <si>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</si>
  <si>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</si>
  <si>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</si>
  <si>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</si>
  <si>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</si>
  <si>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</si>
  <si>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</si>
  <si>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</si>
  <si>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</si>
  <si>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</si>
  <si>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</si>
  <si>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</si>
  <si>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</si>
  <si>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</si>
  <si>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</si>
  <si>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</si>
  <si>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</si>
  <si>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</si>
  <si>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</si>
  <si>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</si>
  <si>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</si>
  <si>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</si>
  <si>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</si>
  <si>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</si>
  <si>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</si>
  <si>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</si>
  <si>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</si>
  <si>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</si>
  <si>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</si>
  <si>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</si>
  <si>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</si>
  <si>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</si>
  <si>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</si>
  <si>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</si>
  <si>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</si>
  <si>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</si>
  <si>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</si>
  <si>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</si>
  <si>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</si>
  <si>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</si>
  <si>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</si>
  <si>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</si>
  <si>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</si>
  <si>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</si>
  <si>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</si>
  <si>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</si>
  <si>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</si>
  <si>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</si>
  <si>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</si>
  <si>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</si>
  <si>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</si>
  <si>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</si>
  <si>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</si>
  <si>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</si>
  <si>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</si>
  <si>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</si>
  <si>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</si>
  <si>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</si>
  <si>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</si>
  <si>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</si>
  <si>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</si>
  <si>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</si>
  <si>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</si>
  <si>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</si>
  <si>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</si>
  <si>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</si>
  <si>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</si>
  <si>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</si>
  <si>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</si>
  <si>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</si>
  <si>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</si>
  <si>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</si>
  <si>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</si>
  <si>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</si>
  <si>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</si>
  <si>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</si>
  <si>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</si>
  <si>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</si>
  <si>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</si>
  <si>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</si>
  <si>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</si>
  <si>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</si>
  <si>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</si>
  <si>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</si>
  <si>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</si>
  <si>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</si>
  <si>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</si>
  <si>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</si>
  <si>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</si>
  <si>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</si>
  <si>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</si>
  <si>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</si>
  <si>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</si>
  <si>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</si>
  <si>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</si>
  <si>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</si>
  <si>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</si>
  <si>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</si>
  <si>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</si>
  <si>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</si>
  <si>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</si>
  <si>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</si>
  <si>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</si>
  <si>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</si>
  <si>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</si>
  <si>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</si>
  <si>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</si>
  <si>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</si>
  <si>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</si>
  <si>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</si>
  <si>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</si>
  <si>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</si>
  <si>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</si>
  <si>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</si>
  <si>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</si>
  <si>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</si>
  <si>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</si>
  <si>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</si>
  <si>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</si>
  <si>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</si>
  <si>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</si>
  <si>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</si>
  <si>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</si>
  <si>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</si>
  <si>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</si>
  <si>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</si>
  <si>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</si>
  <si>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</si>
  <si>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</si>
  <si>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</si>
  <si>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</si>
  <si>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</si>
  <si>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</si>
  <si>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</si>
  <si>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</si>
  <si>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</si>
  <si>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</si>
  <si>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</si>
  <si>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</si>
  <si>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</si>
  <si>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</si>
  <si>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</si>
  <si>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</si>
  <si>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</si>
  <si>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</si>
  <si>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</si>
  <si>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</si>
  <si>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</si>
  <si>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</si>
  <si>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</si>
  <si>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</si>
  <si>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</si>
  <si>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</si>
  <si>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</si>
  <si>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</si>
  <si>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</si>
  <si>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</si>
  <si>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</si>
  <si>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</si>
  <si>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</si>
  <si>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</si>
  <si>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</si>
  <si>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</si>
  <si>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</si>
  <si>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</si>
  <si>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</si>
  <si>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</si>
  <si>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</si>
  <si>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</si>
  <si>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</si>
  <si>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</si>
  <si>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</si>
  <si>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</si>
  <si>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</si>
  <si>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</si>
  <si>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</si>
  <si>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</si>
  <si>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</si>
  <si>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</si>
  <si>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</si>
  <si>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</si>
  <si>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</si>
  <si>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</si>
  <si>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</si>
  <si>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</si>
  <si>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</si>
  <si>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</si>
  <si>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</si>
  <si>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</si>
  <si>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</si>
  <si>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</si>
  <si>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</si>
  <si>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</si>
  <si>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</si>
  <si>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</si>
  <si>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</si>
  <si>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</si>
  <si>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</si>
  <si>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</si>
  <si>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</si>
  <si>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</si>
  <si>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</si>
  <si>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</si>
  <si>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</si>
  <si>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</si>
  <si>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</si>
  <si>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</si>
  <si>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</si>
  <si>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</si>
  <si>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</si>
  <si>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</si>
  <si>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</si>
  <si>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</si>
  <si>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</si>
  <si>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</si>
  <si>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</si>
  <si>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</si>
  <si>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</si>
  <si>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</si>
  <si>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</si>
  <si>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</si>
  <si>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</si>
  <si>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</si>
  <si>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</si>
  <si>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</si>
  <si>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</si>
  <si>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</si>
  <si>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</si>
  <si>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</si>
  <si>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</si>
  <si>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</si>
  <si>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</si>
  <si>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</si>
  <si>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</si>
  <si>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</si>
  <si>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</si>
  <si>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</si>
  <si>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</si>
  <si>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</si>
  <si>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</si>
  <si>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</si>
  <si>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</si>
  <si>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</si>
  <si>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</si>
  <si>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</si>
  <si>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</si>
  <si>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</si>
  <si>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</si>
  <si>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</si>
  <si>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</si>
  <si>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</si>
  <si>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</si>
  <si>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</si>
  <si>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</si>
  <si>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</si>
  <si>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</si>
  <si>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</si>
  <si>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</si>
  <si>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</si>
  <si>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</si>
  <si>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</si>
  <si>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</si>
  <si>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</si>
  <si>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</si>
  <si>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</si>
  <si>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</si>
  <si>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</si>
  <si>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</si>
  <si>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</si>
  <si>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</si>
  <si>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</si>
  <si>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</si>
  <si>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</si>
  <si>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</si>
  <si>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</si>
  <si>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</si>
  <si>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</si>
  <si>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</si>
  <si>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</si>
  <si>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</si>
  <si>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</si>
  <si>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</si>
  <si>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</si>
  <si>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</si>
  <si>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</si>
  <si>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</si>
  <si>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</si>
  <si>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</si>
  <si>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</si>
  <si>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</si>
  <si>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</si>
  <si>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</si>
  <si>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</si>
  <si>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</si>
  <si>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</si>
  <si>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</si>
  <si>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</si>
  <si>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</si>
  <si>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</si>
  <si>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</si>
  <si>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</si>
  <si>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</si>
  <si>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</si>
  <si>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</si>
  <si>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</si>
  <si>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</si>
  <si>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</si>
  <si>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</si>
  <si>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</si>
  <si>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</si>
  <si>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</si>
  <si>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</si>
  <si>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</si>
  <si>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</si>
  <si>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</si>
  <si>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</si>
  <si>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</si>
  <si>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</si>
  <si>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</si>
  <si>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</si>
  <si>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</si>
  <si>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</si>
  <si>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</si>
  <si>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</si>
  <si>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</si>
  <si>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</si>
  <si>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</si>
  <si>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</si>
  <si>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</si>
  <si>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</si>
  <si>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</si>
  <si>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</si>
  <si>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</si>
  <si>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</si>
  <si>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</si>
  <si>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</si>
  <si>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</si>
  <si>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</si>
  <si>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</si>
  <si>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</si>
  <si>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</si>
  <si>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</si>
  <si>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</si>
  <si>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</si>
  <si>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</si>
  <si>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</si>
  <si>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</si>
  <si>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</si>
  <si>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</si>
  <si>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</si>
  <si>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</si>
  <si>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</si>
  <si>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</si>
  <si>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</si>
  <si>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</si>
  <si>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</si>
  <si>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</si>
  <si>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</si>
  <si>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</si>
  <si>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</si>
  <si>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</si>
  <si>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</si>
  <si>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</si>
  <si>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</si>
  <si>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</si>
  <si>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</si>
  <si>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</si>
  <si>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</si>
  <si>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</si>
  <si>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</si>
  <si>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</si>
  <si>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</si>
  <si>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</si>
  <si>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</si>
  <si>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</si>
  <si>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</si>
  <si>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</si>
  <si>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</si>
  <si>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</si>
  <si>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</si>
  <si>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</si>
  <si>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</si>
  <si>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</si>
  <si>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</si>
  <si>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</si>
  <si>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</si>
  <si>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</si>
  <si>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</si>
  <si>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</si>
  <si>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</si>
  <si>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</si>
  <si>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</si>
  <si>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</si>
  <si>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</si>
  <si>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</si>
  <si>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</si>
  <si>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</si>
  <si>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</si>
  <si>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</si>
  <si>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</si>
  <si>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</si>
  <si>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</si>
  <si>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</si>
  <si>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</si>
  <si>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</si>
  <si>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</si>
  <si>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</si>
  <si>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</si>
  <si>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</si>
  <si>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</si>
  <si>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</si>
  <si>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</si>
  <si>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</si>
  <si>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</si>
  <si>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</si>
  <si>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</si>
  <si>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</si>
  <si>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</si>
  <si>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</si>
  <si>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</si>
  <si>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</si>
  <si>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</si>
  <si>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</si>
  <si>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</si>
  <si>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</si>
  <si>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</si>
  <si>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</si>
  <si>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</si>
  <si>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</si>
  <si>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</si>
  <si>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</si>
  <si>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</si>
  <si>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</si>
  <si>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</si>
  <si>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</si>
  <si>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</si>
  <si>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</si>
  <si>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</si>
  <si>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</si>
  <si>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</si>
  <si>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</si>
  <si>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</si>
  <si>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</si>
  <si>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</si>
  <si>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</si>
  <si>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</si>
  <si>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</si>
  <si>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</si>
  <si>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</si>
  <si>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</si>
  <si>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</si>
  <si>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</si>
  <si>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</si>
  <si>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</si>
  <si>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</si>
  <si>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</si>
  <si>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</si>
  <si>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</si>
  <si>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</si>
  <si>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</si>
  <si>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</si>
  <si>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</si>
  <si>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</si>
  <si>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</si>
  <si>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</si>
  <si>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</si>
  <si>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</si>
  <si>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</si>
  <si>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</si>
  <si>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</si>
  <si>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</si>
  <si>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</si>
  <si>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</si>
  <si>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</si>
  <si>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</si>
  <si>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</si>
  <si>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</si>
  <si>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</si>
  <si>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</si>
  <si>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</si>
  <si>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</si>
  <si>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</si>
  <si>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</si>
  <si>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</si>
  <si>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</si>
  <si>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</si>
  <si>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</si>
  <si>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</si>
  <si>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</si>
  <si>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</si>
  <si>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</si>
  <si>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</si>
  <si>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</si>
  <si>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</si>
  <si>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</si>
  <si>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</si>
  <si>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</si>
  <si>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</si>
  <si>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</si>
  <si>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</si>
  <si>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</si>
  <si>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</si>
  <si>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</si>
  <si>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</si>
  <si>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</si>
  <si>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</si>
  <si>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</si>
  <si>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</si>
  <si>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</si>
  <si>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</si>
  <si>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</si>
  <si>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</si>
  <si>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</si>
  <si>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</si>
  <si>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</si>
  <si>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</si>
  <si>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</si>
  <si>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</si>
  <si>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</si>
  <si>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</si>
  <si>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</si>
  <si>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</si>
  <si>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</si>
  <si>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</si>
  <si>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</si>
  <si>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</si>
  <si>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</si>
  <si>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</si>
  <si>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</si>
  <si>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</si>
  <si>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</si>
  <si>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</si>
  <si>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</si>
  <si>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</si>
  <si>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</si>
  <si>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</si>
  <si>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</si>
  <si>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</si>
  <si>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</si>
  <si>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</si>
  <si>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</si>
  <si>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</si>
  <si>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</si>
  <si>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</si>
  <si>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</si>
  <si>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</si>
  <si>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</si>
  <si>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</si>
  <si>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</si>
  <si>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</si>
  <si>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</si>
  <si>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</si>
  <si>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</si>
  <si>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</si>
  <si>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</si>
  <si>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</si>
  <si>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</si>
  <si>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</si>
  <si>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</si>
  <si>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</si>
  <si>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</si>
  <si>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</si>
  <si>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</si>
  <si>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</si>
  <si>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</si>
  <si>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</si>
  <si>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</si>
  <si>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</si>
  <si>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</si>
  <si>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</si>
  <si>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</si>
  <si>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</si>
  <si>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</si>
  <si>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</si>
  <si>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</si>
  <si>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</si>
  <si>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</si>
  <si>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</si>
  <si>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</si>
  <si>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</si>
  <si>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</si>
  <si>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</si>
  <si>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</si>
  <si>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</si>
  <si>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</si>
  <si>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</si>
  <si>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</si>
  <si>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</si>
  <si>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</si>
  <si>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</si>
  <si>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</si>
  <si>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</si>
  <si>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</si>
  <si>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</si>
  <si>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</si>
  <si>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</si>
  <si>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</si>
  <si>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</si>
  <si>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</si>
  <si>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</si>
  <si>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</si>
  <si>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</si>
  <si>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</si>
  <si>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</si>
  <si>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</si>
  <si>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</si>
  <si>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</si>
  <si>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</si>
  <si>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</si>
  <si>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</si>
  <si>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</si>
  <si>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</si>
  <si>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</si>
  <si>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</si>
  <si>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</si>
  <si>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</si>
  <si>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</si>
  <si>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</si>
  <si>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</si>
  <si>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</si>
  <si>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</si>
  <si>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</si>
  <si>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</si>
  <si>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</si>
  <si>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</si>
  <si>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</si>
  <si>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</si>
  <si>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</si>
  <si>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</si>
  <si>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</si>
  <si>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</si>
  <si>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</si>
  <si>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</si>
  <si>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</si>
  <si>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</si>
  <si>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</si>
  <si>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</si>
  <si>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</si>
  <si>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</si>
  <si>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</si>
  <si>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</si>
  <si>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</si>
  <si>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</si>
  <si>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</si>
  <si>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</si>
  <si>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</si>
  <si>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</si>
  <si>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</si>
  <si>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</si>
  <si>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</si>
  <si>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</si>
  <si>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</si>
  <si>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</si>
  <si>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</si>
  <si>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</si>
  <si>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</si>
  <si>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</si>
  <si>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</si>
  <si>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</si>
  <si>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</si>
  <si>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</si>
  <si>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</si>
  <si>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</si>
  <si>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</si>
  <si>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</si>
  <si>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</si>
  <si>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</si>
  <si>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</si>
  <si>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</si>
  <si>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</si>
  <si>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</si>
  <si>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</si>
  <si>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</si>
  <si>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</si>
  <si>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</si>
  <si>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</si>
  <si>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</si>
  <si>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</si>
  <si>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</si>
  <si>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</si>
  <si>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</si>
  <si>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</si>
  <si>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</si>
  <si>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</si>
  <si>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</si>
  <si>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</si>
  <si>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</si>
  <si>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</si>
  <si>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</si>
  <si>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</si>
  <si>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</si>
  <si>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</si>
  <si>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</si>
  <si>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</si>
  <si>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</si>
  <si>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</si>
  <si>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</si>
  <si>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</si>
  <si>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</si>
  <si>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</si>
  <si>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</si>
  <si>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</si>
  <si>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</si>
  <si>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</si>
  <si>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</si>
  <si>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</si>
  <si>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</si>
  <si>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</si>
  <si>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</si>
  <si>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</si>
  <si>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</si>
  <si>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</si>
  <si>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</si>
  <si>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</si>
  <si>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</si>
  <si>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</si>
  <si>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</si>
  <si>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</si>
  <si>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</si>
  <si>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</si>
  <si>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</si>
  <si>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</si>
  <si>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</si>
  <si>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</si>
  <si>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</si>
  <si>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</si>
  <si>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</si>
  <si>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</si>
  <si>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</si>
  <si>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</si>
  <si>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</si>
  <si>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</si>
  <si>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</si>
  <si>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</si>
  <si>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</si>
  <si>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</si>
  <si>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</si>
  <si>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</si>
  <si>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</si>
  <si>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</si>
  <si>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</si>
  <si>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</si>
  <si>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</si>
  <si>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</si>
  <si>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</si>
  <si>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</si>
  <si>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</si>
  <si>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</si>
  <si>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</si>
  <si>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</si>
  <si>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</si>
  <si>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</si>
  <si>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</si>
  <si>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</si>
  <si>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</si>
  <si>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</si>
  <si>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</si>
  <si>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</si>
  <si>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</si>
  <si>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</si>
  <si>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</si>
  <si>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</si>
  <si>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</si>
  <si>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</si>
  <si>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</si>
  <si>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</si>
  <si>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</si>
  <si>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</si>
  <si>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</si>
  <si>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</si>
  <si>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</si>
  <si>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</si>
  <si>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</si>
  <si>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</si>
  <si>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</si>
  <si>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</si>
  <si>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</si>
  <si>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</si>
  <si>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</si>
  <si>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</si>
  <si>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</si>
  <si>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</si>
  <si>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</si>
  <si>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</si>
  <si>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</si>
  <si>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</si>
  <si>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</si>
  <si>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</si>
  <si>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</si>
  <si>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</si>
  <si>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</si>
  <si>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</si>
  <si>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</si>
  <si>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</si>
  <si>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</si>
  <si>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</si>
  <si>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</si>
  <si>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</si>
  <si>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</si>
  <si>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</si>
  <si>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</si>
  <si>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</si>
  <si>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</si>
  <si>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</si>
  <si>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</si>
  <si>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</si>
  <si>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</si>
  <si>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</si>
  <si>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</si>
  <si>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</si>
  <si>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</si>
  <si>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</si>
  <si>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</si>
  <si>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</si>
  <si>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</si>
  <si>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</si>
  <si>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</si>
  <si>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</si>
  <si>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</si>
  <si>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</si>
  <si>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</si>
  <si>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</si>
  <si>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</si>
  <si>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</si>
  <si>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</si>
  <si>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</si>
  <si>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</si>
  <si>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</si>
  <si>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</si>
  <si>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</si>
  <si>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</si>
  <si>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</si>
  <si>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</si>
  <si>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</si>
  <si>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</si>
  <si>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</si>
  <si>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</si>
  <si>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</si>
  <si>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</si>
  <si>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</si>
  <si>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</si>
  <si>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</si>
  <si>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</si>
  <si>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</si>
  <si>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</si>
  <si>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</si>
  <si>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</si>
  <si>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</si>
  <si>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</si>
  <si>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</si>
  <si>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</si>
  <si>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</si>
  <si>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</si>
  <si>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</si>
  <si>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</si>
  <si>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</si>
  <si>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</si>
  <si>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</si>
  <si>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</si>
  <si>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</si>
  <si>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</si>
  <si>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</si>
  <si>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</si>
  <si>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</si>
  <si>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</si>
  <si>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</si>
  <si>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</si>
  <si>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</si>
  <si>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</si>
  <si>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</si>
  <si>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</si>
  <si>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</si>
  <si>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</si>
  <si>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</si>
  <si>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</si>
  <si>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</si>
  <si>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</si>
  <si>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</si>
  <si>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</si>
  <si>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</si>
  <si>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</si>
  <si>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</si>
  <si>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</si>
  <si>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</si>
  <si>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</si>
  <si>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</si>
  <si>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</si>
  <si>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</si>
  <si>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</si>
  <si>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</si>
  <si>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</si>
  <si>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</si>
  <si>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</si>
  <si>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</si>
  <si>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</si>
  <si>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</si>
  <si>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</si>
  <si>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</si>
  <si>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</si>
  <si>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</si>
  <si>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</si>
  <si>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</si>
  <si>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</si>
  <si>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</si>
  <si>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</si>
  <si>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</si>
  <si>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</si>
  <si>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</si>
  <si>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</si>
  <si>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</si>
  <si>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</si>
  <si>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</si>
  <si>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</si>
  <si>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</si>
  <si>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</si>
  <si>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</si>
  <si>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</si>
  <si>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</si>
  <si>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</si>
  <si>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</si>
  <si>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</si>
  <si>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</si>
  <si>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</si>
  <si>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</si>
  <si>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</si>
  <si>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</si>
  <si>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</si>
  <si>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</si>
  <si>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</si>
  <si>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</si>
  <si>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</si>
  <si>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</si>
  <si>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</si>
  <si>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</si>
  <si>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</si>
  <si>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</si>
  <si>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</si>
  <si>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</si>
  <si>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</si>
  <si>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</si>
  <si>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</si>
  <si>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</si>
  <si>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</si>
  <si>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</si>
  <si>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</si>
  <si>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</si>
  <si>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</si>
  <si>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</si>
  <si>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</si>
  <si>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</si>
  <si>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</si>
  <si>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</si>
  <si>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</si>
  <si>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</si>
  <si>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</si>
  <si>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</si>
  <si>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</si>
  <si>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</si>
  <si>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</si>
  <si>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</si>
  <si>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</si>
  <si>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</si>
  <si>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</si>
  <si>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</si>
  <si>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</si>
  <si>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</si>
  <si>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</si>
  <si>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</si>
  <si>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</si>
  <si>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</si>
  <si>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</si>
  <si>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</si>
  <si>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</si>
  <si>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</si>
  <si>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</si>
  <si>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</si>
  <si>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</si>
  <si>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</si>
  <si>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</si>
  <si>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</si>
  <si>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</si>
  <si>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</si>
  <si>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</si>
  <si>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</si>
  <si>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</si>
  <si>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</si>
  <si>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</si>
  <si>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</si>
  <si>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</si>
  <si>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</si>
  <si>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</si>
  <si>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</si>
  <si>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</si>
  <si>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</si>
  <si>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</si>
  <si>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</si>
  <si>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</si>
  <si>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</si>
  <si>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</si>
  <si>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</si>
  <si>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</si>
  <si>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</si>
  <si>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</si>
  <si>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</si>
  <si>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</si>
  <si>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</si>
  <si>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</si>
  <si>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</si>
  <si>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</si>
  <si>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</si>
  <si>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</si>
  <si>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</si>
  <si>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</si>
  <si>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</si>
  <si>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</si>
  <si>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</si>
  <si>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</si>
  <si>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</si>
  <si>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</si>
  <si>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</si>
  <si>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</si>
  <si>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</si>
  <si>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</si>
  <si>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</si>
  <si>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</si>
  <si>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</si>
  <si>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</si>
  <si>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</si>
  <si>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</si>
  <si>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</si>
  <si>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</si>
  <si>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</si>
  <si>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</si>
  <si>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</si>
  <si>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</si>
  <si>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</si>
  <si>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</si>
  <si>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</si>
  <si>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</si>
  <si>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</si>
  <si>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</si>
  <si>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</si>
  <si>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</si>
  <si>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</si>
  <si>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</si>
  <si>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</si>
  <si>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</si>
  <si>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</si>
  <si>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</si>
  <si>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</si>
  <si>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</si>
  <si>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</si>
  <si>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</si>
  <si>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</si>
  <si>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</si>
  <si>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</si>
  <si>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</si>
  <si>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</si>
  <si>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</si>
  <si>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</si>
  <si>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</si>
  <si>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</si>
  <si>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</si>
  <si>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</si>
  <si>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</si>
  <si>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</si>
  <si>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</si>
  <si>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</si>
  <si>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</si>
  <si>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</si>
  <si>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</si>
  <si>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</si>
  <si>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</si>
  <si>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</si>
  <si>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</si>
  <si>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</si>
  <si>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</si>
  <si>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</si>
  <si>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</si>
  <si>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</si>
  <si>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</si>
  <si>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</si>
  <si>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</si>
  <si>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</si>
  <si>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</si>
  <si>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</si>
  <si>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</si>
  <si>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</si>
  <si>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</si>
  <si>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</si>
  <si>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</si>
  <si>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</si>
  <si>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</si>
  <si>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</si>
  <si>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</si>
  <si>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</si>
  <si>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</si>
  <si>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</si>
  <si>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</si>
  <si>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</si>
  <si>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</si>
  <si>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</si>
  <si>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</si>
  <si>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</si>
  <si>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</si>
  <si>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</si>
  <si>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</si>
  <si>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</si>
  <si>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</si>
  <si>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</si>
  <si>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</si>
  <si>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</si>
  <si>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</si>
  <si>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</si>
  <si>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</si>
  <si>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</si>
  <si>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</si>
  <si>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</si>
  <si>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</si>
  <si>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</si>
  <si>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</si>
  <si>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</si>
  <si>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</si>
  <si>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</si>
  <si>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</si>
  <si>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</si>
  <si>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</si>
  <si>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</si>
  <si>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</si>
  <si>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</si>
  <si>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</si>
  <si>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</si>
  <si>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</si>
  <si>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</si>
  <si>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</si>
  <si>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</si>
  <si>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</si>
  <si>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</si>
  <si>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возрастной катаракте</t>
  </si>
  <si>
    <t>Диагностика и лечение возрастной катаракты (утвержден)</t>
  </si>
  <si>
    <t>Нероев Владимир Владимирович</t>
  </si>
  <si>
    <t>Екатерина Валерьяновна Ченцова +7 916 510 05 61; chentsova27@yandex.ru</t>
  </si>
  <si>
    <t/>
  </si>
  <si>
    <t>H25.0</t>
  </si>
  <si>
    <t>H25.1</t>
  </si>
  <si>
    <t>H25.2</t>
  </si>
  <si>
    <t>H25.8</t>
  </si>
  <si>
    <t>1,5</t>
  </si>
  <si>
    <t>200</t>
  </si>
  <si>
    <t>300</t>
  </si>
  <si>
    <t>400</t>
  </si>
  <si>
    <t>0,4</t>
  </si>
  <si>
    <t>20</t>
  </si>
  <si>
    <t>50</t>
  </si>
  <si>
    <t>2</t>
  </si>
  <si>
    <t>15</t>
  </si>
  <si>
    <t>0,2</t>
  </si>
  <si>
    <t>интраокулярная линза жесткая</t>
  </si>
  <si>
    <t>интраокулярная линза эластичная</t>
  </si>
  <si>
    <t>внутрикапсульное кольцо</t>
  </si>
  <si>
    <t>ФГБУ  "МНИИ ГБ имени Гельмгольца" Минздрава России</t>
  </si>
  <si>
    <t>0,25</t>
  </si>
  <si>
    <t>0,6</t>
  </si>
  <si>
    <t>3,0</t>
  </si>
  <si>
    <t>60</t>
  </si>
  <si>
    <t>150</t>
  </si>
  <si>
    <t>75</t>
  </si>
  <si>
    <t>левофлоксацин</t>
  </si>
  <si>
    <t>0,9</t>
  </si>
  <si>
    <t>1,8</t>
  </si>
  <si>
    <t>0,03</t>
  </si>
  <si>
    <t>0,06</t>
  </si>
  <si>
    <t>1</t>
  </si>
  <si>
    <t>0,3</t>
  </si>
  <si>
    <t>0,8</t>
  </si>
  <si>
    <t>0,5</t>
  </si>
  <si>
    <t>30</t>
  </si>
  <si>
    <t>8</t>
  </si>
  <si>
    <t>16</t>
  </si>
  <si>
    <t>4</t>
  </si>
  <si>
    <t>3</t>
  </si>
  <si>
    <t>Вискоэластики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</si>
</sst>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21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34" fillId="0" borderId="15" xfId="0" applyFont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49" fillId="0" borderId="0" xfId="0" applyFont="1" applyFill="1"/>
    <xf numFmtId="164" fontId="49" fillId="0" borderId="1" xfId="0" applyNumberFormat="1" applyFont="1" applyFill="1" applyBorder="1" applyAlignment="1" applyProtection="1">
      <alignment wrapText="1"/>
      <protection locked="0"/>
    </xf>
    <xf numFmtId="0" fontId="49" fillId="0" borderId="1" xfId="0" applyFont="1" applyFill="1" applyBorder="1"/>
    <xf numFmtId="0" fontId="49" fillId="0" borderId="1" xfId="0" applyFont="1" applyBorder="1"/>
    <xf numFmtId="164" fontId="49" fillId="0" borderId="1" xfId="0" applyNumberFormat="1" applyFont="1" applyBorder="1" applyAlignment="1" applyProtection="1">
      <alignment wrapText="1"/>
      <protection locked="0"/>
    </xf>
    <xf numFmtId="49" fontId="49" fillId="0" borderId="1" xfId="0" applyNumberFormat="1" applyFont="1" applyBorder="1" applyAlignment="1" applyProtection="1">
      <alignment horizontal="right" wrapText="1"/>
      <protection locked="0"/>
    </xf>
    <xf numFmtId="49" fontId="5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41" fillId="0" borderId="1" xfId="0" applyFont="1" applyBorder="1" applyAlignment="1">
      <alignment vertical="center" wrapText="1"/>
    </xf>
    <xf numFmtId="0" fontId="0" fillId="0" borderId="1" xfId="0" applyFill="1" applyBorder="1" applyAlignment="1" applyProtection="1">
      <alignment vertical="center" wrapText="1"/>
      <protection locked="0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0" fontId="41" fillId="0" borderId="0" xfId="0" applyFont="1" applyFill="1" applyAlignment="1">
      <alignment vertical="center" wrapText="1"/>
    </xf>
    <xf numFmtId="0" fontId="2" fillId="36" borderId="1" xfId="0" applyFont="1" applyFill="1" applyBorder="1" applyAlignment="1" applyProtection="1">
      <alignment vertical="top" wrapText="1"/>
    </xf>
    <xf numFmtId="164" fontId="2" fillId="36" borderId="1" xfId="0" applyNumberFormat="1" applyFont="1" applyFill="1" applyBorder="1" applyAlignment="1" applyProtection="1">
      <alignment vertical="top" wrapText="1"/>
      <protection locked="0"/>
    </xf>
    <xf numFmtId="2" fontId="2" fillId="36" borderId="1" xfId="0" applyNumberFormat="1" applyFont="1" applyFill="1" applyBorder="1" applyAlignment="1" applyProtection="1">
      <alignment vertical="top" wrapText="1"/>
      <protection locked="0"/>
    </xf>
    <xf numFmtId="0" fontId="0" fillId="36" borderId="1" xfId="0" applyFill="1" applyBorder="1" applyAlignment="1" applyProtection="1">
      <alignment vertical="top" wrapText="1"/>
    </xf>
    <xf numFmtId="164" fontId="0" fillId="36" borderId="1" xfId="0" applyNumberFormat="1" applyFill="1" applyBorder="1" applyAlignment="1" applyProtection="1">
      <alignment vertical="top" wrapText="1"/>
      <protection locked="0"/>
    </xf>
    <xf numFmtId="2" fontId="0" fillId="36" borderId="1" xfId="0" applyNumberFormat="1" applyFill="1" applyBorder="1" applyAlignment="1" applyProtection="1">
      <alignment vertical="top" wrapText="1"/>
      <protection locked="0"/>
    </xf>
    <xf numFmtId="1" fontId="0" fillId="36" borderId="1" xfId="0" applyNumberFormat="1" applyFill="1" applyBorder="1" applyAlignment="1" applyProtection="1">
      <alignment vertical="top"/>
      <protection locked="0"/>
    </xf>
    <xf numFmtId="0" fontId="0" fillId="0" borderId="17" xfId="0" applyNumberFormat="1" applyBorder="1" applyAlignment="1" applyProtection="1">
      <alignment horizontal="left" vertical="center"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 x14ac:dyDescent="0.25">
      <c r="A1" s="90" t="s">
        <v>2296</v>
      </c>
      <c r="B1" s="108" t="s">
        <v>27778</v>
      </c>
      <c r="C1" s="94"/>
    </row>
    <row r="2" spans="1:4" ht="28.9" customHeight="1" x14ac:dyDescent="0.25">
      <c r="A2" s="115" t="s">
        <v>18517</v>
      </c>
      <c r="B2" s="114" t="s">
        <v>27779</v>
      </c>
      <c r="C2" s="94"/>
    </row>
    <row r="3" spans="1:4" ht="16.5" customHeight="1" x14ac:dyDescent="0.25">
      <c r="A3" s="100" t="s">
        <v>2297</v>
      </c>
      <c r="B3" s="109" t="s">
        <v>27780</v>
      </c>
      <c r="C3" s="103" t="s">
        <v>18526</v>
      </c>
    </row>
    <row r="4" spans="1:4" ht="15.6" customHeight="1" x14ac:dyDescent="0.25">
      <c r="A4" s="215" t="s">
        <v>18521</v>
      </c>
      <c r="B4" s="110" t="s">
        <v>27781</v>
      </c>
      <c r="C4" s="99" t="s">
        <v>18522</v>
      </c>
    </row>
    <row r="5" spans="1:4" ht="12" customHeight="1" x14ac:dyDescent="0.25">
      <c r="A5" s="215"/>
      <c r="B5" s="110"/>
      <c r="C5" s="98"/>
    </row>
    <row r="6" spans="1:4" ht="12" customHeight="1" x14ac:dyDescent="0.25">
      <c r="A6" s="215"/>
      <c r="B6" s="110"/>
      <c r="C6" s="98"/>
    </row>
    <row r="7" spans="1:4" ht="12" customHeight="1" x14ac:dyDescent="0.25">
      <c r="A7" s="215"/>
      <c r="B7" s="110"/>
      <c r="C7" s="98"/>
    </row>
    <row r="8" spans="1:4" ht="12" customHeight="1" x14ac:dyDescent="0.25">
      <c r="A8" s="215"/>
      <c r="B8" s="110"/>
      <c r="C8" s="98"/>
    </row>
    <row r="9" spans="1:4" ht="15.75" x14ac:dyDescent="0.25">
      <c r="A9" s="101" t="s">
        <v>2308</v>
      </c>
      <c r="B9" s="209" t="s">
        <v>27800</v>
      </c>
      <c r="C9" s="104"/>
    </row>
    <row r="10" spans="1:4" ht="15.75" x14ac:dyDescent="0.25">
      <c r="A10" s="111" t="s">
        <v>18518</v>
      </c>
      <c r="B10" s="182" t="str">
        <f>CONCATENATE(IF($A$34="","___",$A$34),"-",$C$14,".",IF($C$17+$C$19*50=0,"00",TEXT($C$17+$C$19*50,"0#")),".",$C$25,".",$C$27)</f>
        <v>H25.0-2.00.01.04</v>
      </c>
      <c r="C10" s="112" t="s">
        <v>18527</v>
      </c>
    </row>
    <row r="11" spans="1:4" ht="15.75" x14ac:dyDescent="0.25">
      <c r="A11" s="97"/>
      <c r="B11" s="183"/>
      <c r="C11" s="91"/>
    </row>
    <row r="12" spans="1:4" ht="18.75" x14ac:dyDescent="0.25">
      <c r="A12" s="213" t="s">
        <v>196</v>
      </c>
      <c r="B12" s="214"/>
      <c r="C12" s="42" t="s">
        <v>18213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13594</v>
      </c>
      <c r="B14" s="46" t="s">
        <v>2306</v>
      </c>
      <c r="C14" s="96">
        <f>IF(B14="","0",VLOOKUP(B14,Доп.справочники!B2:C8, 2,FALSE))</f>
        <v>2</v>
      </c>
    </row>
    <row r="15" spans="1:4" x14ac:dyDescent="0.25">
      <c r="A15" s="45" t="s">
        <v>13595</v>
      </c>
      <c r="B15" s="46" t="s">
        <v>17888</v>
      </c>
      <c r="C15" s="94"/>
    </row>
    <row r="16" spans="1:4" x14ac:dyDescent="0.25">
      <c r="A16" s="45" t="s">
        <v>13596</v>
      </c>
      <c r="B16" s="46" t="s">
        <v>27782</v>
      </c>
      <c r="C16" s="94"/>
    </row>
    <row r="17" spans="1:4" x14ac:dyDescent="0.25">
      <c r="A17" s="45" t="s">
        <v>18466</v>
      </c>
      <c r="B17" s="46"/>
      <c r="C17" s="105" t="str">
        <f>IF(B17="","00",IF(ISNA(D17),"Ошибка! Значение не найдено в справочнике.",D17))</f>
        <v>00</v>
      </c>
      <c r="D17" s="113" t="e">
        <f>VLOOKUP($B$17,Доп.справочники!$F$2:$G$17, 2,FALSE)</f>
        <v>#N/A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18523</v>
      </c>
    </row>
    <row r="19" spans="1:4" x14ac:dyDescent="0.25">
      <c r="A19" s="45" t="s">
        <v>13597</v>
      </c>
      <c r="B19" s="46" t="s">
        <v>27782</v>
      </c>
      <c r="C19" s="105" t="str">
        <f>IF($B$19="","0",IF(ISNA(D19),"Ошибка! Значение не найдено в справочнике.",D19))</f>
        <v>0</v>
      </c>
      <c r="D19" s="113" t="e">
        <f>VLOOKUP($B$19,Доп.справочники!$H$2:$I$5,2,FALSE)</f>
        <v>#N/A</v>
      </c>
    </row>
    <row r="20" spans="1:4" x14ac:dyDescent="0.25">
      <c r="A20" s="47" t="s">
        <v>13598</v>
      </c>
      <c r="B20" s="48" t="s">
        <v>18215</v>
      </c>
      <c r="C20" s="94"/>
    </row>
    <row r="21" spans="1:4" ht="19.149999999999999" customHeight="1" x14ac:dyDescent="0.25">
      <c r="A21" s="47" t="s">
        <v>13599</v>
      </c>
      <c r="B21" s="48" t="s">
        <v>17894</v>
      </c>
      <c r="C21" s="210" t="s">
        <v>18214</v>
      </c>
    </row>
    <row r="22" spans="1:4" ht="19.149999999999999" customHeight="1" x14ac:dyDescent="0.25">
      <c r="A22" s="47" t="s">
        <v>13599</v>
      </c>
      <c r="B22" s="48"/>
      <c r="C22" s="211"/>
    </row>
    <row r="23" spans="1:4" ht="19.149999999999999" customHeight="1" x14ac:dyDescent="0.25">
      <c r="A23" s="47" t="s">
        <v>13599</v>
      </c>
      <c r="B23" s="48"/>
      <c r="C23" s="212"/>
    </row>
    <row r="24" spans="1:4" ht="30" x14ac:dyDescent="0.25">
      <c r="A24" s="28" t="s">
        <v>13600</v>
      </c>
      <c r="B24" s="49" t="s">
        <v>17900</v>
      </c>
      <c r="C24" s="94"/>
    </row>
    <row r="25" spans="1:4" x14ac:dyDescent="0.25">
      <c r="A25" s="28" t="s">
        <v>18467</v>
      </c>
      <c r="B25" s="187" t="s">
        <v>18497</v>
      </c>
      <c r="C25" s="106" t="str">
        <f>IF(B25="","00",IF(ISNA(D25),"Ошибка! Значение не найдено в справочнике.",D25))</f>
        <v>01</v>
      </c>
      <c r="D25" s="113" t="str">
        <f>VLOOKUP(B25,Доп.справочники!P2:Q7,2,FALSE)</f>
        <v>01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/>
      </c>
      <c r="B26" s="49"/>
      <c r="C26" s="102" t="s">
        <v>18524</v>
      </c>
    </row>
    <row r="27" spans="1:4" x14ac:dyDescent="0.25">
      <c r="A27" s="28" t="s">
        <v>18468</v>
      </c>
      <c r="B27" s="187" t="s">
        <v>18504</v>
      </c>
      <c r="C27" s="106" t="str">
        <f>IF(B27="","00",IF(ISNA(D27),"Ошибка! Значение не найдено в справочнике.",D27))</f>
        <v>04</v>
      </c>
      <c r="D27" s="113" t="str">
        <f>VLOOKUP(B27,Доп.справочники!R2:S9,2,FALSE)</f>
        <v>04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18525</v>
      </c>
    </row>
    <row r="29" spans="1:4" ht="30" x14ac:dyDescent="0.25">
      <c r="A29" s="28" t="s">
        <v>13601</v>
      </c>
      <c r="B29" s="95">
        <v>2</v>
      </c>
      <c r="C29" s="94"/>
    </row>
    <row r="30" spans="1:4" x14ac:dyDescent="0.25">
      <c r="A30" s="27"/>
      <c r="B30" s="50"/>
    </row>
    <row r="32" spans="1:4" ht="15.75" x14ac:dyDescent="0.25">
      <c r="A32" s="56" t="s">
        <v>11787</v>
      </c>
      <c r="B32" s="57"/>
      <c r="C32" s="58"/>
    </row>
    <row r="33" spans="1:3" ht="30" x14ac:dyDescent="0.25">
      <c r="A33" s="51" t="s">
        <v>11786</v>
      </c>
      <c r="B33" s="52" t="s">
        <v>5641</v>
      </c>
      <c r="C33" s="53" t="s">
        <v>5642</v>
      </c>
    </row>
    <row r="34" spans="1:3" x14ac:dyDescent="0.25">
      <c r="A34" s="54" t="s">
        <v>27783</v>
      </c>
      <c r="B34" s="188">
        <v>100</v>
      </c>
      <c r="C34" s="55" t="s">
        <v>27782</v>
      </c>
    </row>
    <row r="35" spans="1:3" x14ac:dyDescent="0.25">
      <c r="A35" s="54" t="s">
        <v>27784</v>
      </c>
      <c r="B35" s="188">
        <v>100</v>
      </c>
      <c r="C35" s="55" t="s">
        <v>27782</v>
      </c>
    </row>
    <row r="36" spans="1:3" x14ac:dyDescent="0.25">
      <c r="A36" s="54" t="s">
        <v>27785</v>
      </c>
      <c r="B36" s="188">
        <v>100</v>
      </c>
      <c r="C36" s="55" t="s">
        <v>27782</v>
      </c>
    </row>
    <row r="37" spans="1:3" x14ac:dyDescent="0.25">
      <c r="A37" s="54" t="s">
        <v>27786</v>
      </c>
      <c r="B37" s="188">
        <v>100</v>
      </c>
      <c r="C37" s="55" t="s">
        <v>27782</v>
      </c>
    </row>
    <row r="38" spans="1:3" x14ac:dyDescent="0.25">
      <c r="A38" s="54"/>
      <c r="B38" s="186"/>
      <c r="C38" s="55"/>
    </row>
    <row r="39" spans="1:3" x14ac:dyDescent="0.25">
      <c r="A39" s="54"/>
      <c r="B39" s="186"/>
      <c r="C39" s="55"/>
    </row>
    <row r="40" spans="1:3" x14ac:dyDescent="0.25">
      <c r="A40" s="54"/>
      <c r="B40" s="186"/>
      <c r="C40" s="55"/>
    </row>
    <row r="41" spans="1:3" x14ac:dyDescent="0.25">
      <c r="A41" s="54"/>
      <c r="B41" s="186"/>
      <c r="C41" s="55"/>
    </row>
    <row r="42" spans="1:3" x14ac:dyDescent="0.25">
      <c r="A42" s="54"/>
      <c r="B42" s="186"/>
      <c r="C42" s="55"/>
    </row>
    <row r="43" spans="1:3" x14ac:dyDescent="0.25">
      <c r="A43" s="54"/>
      <c r="B43" s="186"/>
      <c r="C43" s="55"/>
    </row>
    <row r="44" spans="1:3" x14ac:dyDescent="0.25">
      <c r="A44" s="54"/>
      <c r="B44" s="186"/>
      <c r="C44" s="55"/>
    </row>
    <row r="45" spans="1:3" x14ac:dyDescent="0.25">
      <c r="A45" s="54"/>
      <c r="B45" s="186"/>
      <c r="C45" s="55"/>
    </row>
    <row r="46" spans="1:3" x14ac:dyDescent="0.25">
      <c r="A46" s="54"/>
      <c r="B46" s="186"/>
      <c r="C46" s="55"/>
    </row>
    <row r="47" spans="1:3" x14ac:dyDescent="0.25">
      <c r="A47" s="54"/>
      <c r="B47" s="186"/>
      <c r="C47" s="55"/>
    </row>
    <row r="48" spans="1:3" x14ac:dyDescent="0.25">
      <c r="A48" s="54"/>
      <c r="B48" s="186"/>
      <c r="C48" s="55"/>
    </row>
    <row r="49" spans="1:3" x14ac:dyDescent="0.25">
      <c r="A49" s="54"/>
      <c r="B49" s="186"/>
      <c r="C49" s="55"/>
    </row>
    <row r="50" spans="1:3" x14ac:dyDescent="0.25">
      <c r="A50" s="54"/>
      <c r="B50" s="186"/>
      <c r="C50" s="55"/>
    </row>
    <row r="51" spans="1:3" x14ac:dyDescent="0.25">
      <c r="A51" s="54"/>
      <c r="B51" s="186"/>
      <c r="C51" s="55"/>
    </row>
    <row r="52" spans="1:3" x14ac:dyDescent="0.25">
      <c r="A52" s="54"/>
      <c r="B52" s="186"/>
      <c r="C52" s="55"/>
    </row>
    <row r="53" spans="1:3" x14ac:dyDescent="0.25">
      <c r="A53" s="54"/>
      <c r="B53" s="186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2"/>
  <sheetViews>
    <sheetView workbookViewId="0">
      <selection activeCell="C18" sqref="C18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55" t="s">
        <v>3822</v>
      </c>
      <c r="B4" s="68">
        <v>0.05</v>
      </c>
      <c r="C4" s="68">
        <v>2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 x14ac:dyDescent="0.25">
      <c r="A5" s="55" t="s">
        <v>3827</v>
      </c>
      <c r="B5" s="68">
        <v>0.8</v>
      </c>
      <c r="C5" s="68">
        <v>2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 x14ac:dyDescent="0.25">
      <c r="A6" s="55" t="s">
        <v>4935</v>
      </c>
      <c r="B6" s="68">
        <v>0.15</v>
      </c>
      <c r="C6" s="68">
        <v>1</v>
      </c>
      <c r="D6" s="62" t="str">
        <f>IF(ISBLANK(A6),"",VLOOKUP(A6,'Справочник услуг'!C:D,2,FALSE))</f>
        <v>Экстракция хрусталика</v>
      </c>
      <c r="E6" s="62"/>
      <c r="F6" s="62"/>
      <c r="G6" s="62"/>
      <c r="H6" s="62"/>
    </row>
    <row r="7" spans="1:16" x14ac:dyDescent="0.25">
      <c r="A7" s="199" t="s">
        <v>4936</v>
      </c>
      <c r="B7" s="200">
        <v>0.1</v>
      </c>
      <c r="C7" s="200">
        <v>1</v>
      </c>
      <c r="D7" s="62" t="str">
        <f>IF(ISBLANK(A7),"",VLOOKUP(A7,'Справочник услуг'!C:D,2,FALSE))</f>
        <v>Факоэмульсификация без интраокулярной линзы. Факофрагментация, факоаспирация</v>
      </c>
      <c r="E7" s="62"/>
      <c r="F7" s="62"/>
      <c r="G7" s="62"/>
      <c r="H7" s="62"/>
    </row>
    <row r="8" spans="1:16" x14ac:dyDescent="0.25">
      <c r="A8" s="201" t="s">
        <v>22212</v>
      </c>
      <c r="B8" s="200">
        <v>0.85</v>
      </c>
      <c r="C8" s="200">
        <v>1</v>
      </c>
      <c r="D8" s="62" t="str">
        <f>IF(ISBLANK(A8),"",VLOOKUP(A8,'Справочник услуг'!C:D,2,FALSE))</f>
        <v>Факоэмульсификация с имплантацией интраокулярной линзы</v>
      </c>
      <c r="E8" s="62"/>
      <c r="F8" s="62"/>
      <c r="G8" s="62"/>
      <c r="H8" s="62"/>
    </row>
    <row r="9" spans="1:16" x14ac:dyDescent="0.25">
      <c r="A9" s="55" t="s">
        <v>4937</v>
      </c>
      <c r="B9" s="68">
        <v>0.8</v>
      </c>
      <c r="C9" s="68">
        <v>1</v>
      </c>
      <c r="D9" s="62" t="str">
        <f>IF(ISBLANK(A9),"",VLOOKUP(A9,'Справочник услуг'!C:D,2,FALSE))</f>
        <v>Имплантация интраокулярной линзы</v>
      </c>
      <c r="E9" s="62"/>
      <c r="F9" s="62"/>
      <c r="G9" s="62"/>
      <c r="H9" s="62"/>
    </row>
    <row r="10" spans="1:16" x14ac:dyDescent="0.25">
      <c r="A10" s="55" t="s">
        <v>4939</v>
      </c>
      <c r="B10" s="68">
        <v>0.1</v>
      </c>
      <c r="C10" s="68">
        <v>1</v>
      </c>
      <c r="D10" s="62" t="str">
        <f>IF(ISBLANK(A10),"",VLOOKUP(A10,'Справочник услуг'!C:D,2,FALSE))</f>
        <v>Дисцизия, экстракция вторичной катаракты</v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 t="s">
        <v>11571</v>
      </c>
      <c r="B12" s="68">
        <v>0.95</v>
      </c>
      <c r="C12" s="68">
        <v>1</v>
      </c>
      <c r="D12" s="62" t="str">
        <f>IF(ISBLANK(A12),"",VLOOKUP(A12,'Справочник услуг'!C:D,2,FALSE))</f>
        <v>Местная анестезия</v>
      </c>
      <c r="E12" s="62"/>
      <c r="F12" s="62"/>
      <c r="G12" s="62"/>
      <c r="H12" s="62"/>
    </row>
    <row r="13" spans="1:16" x14ac:dyDescent="0.25">
      <c r="A13" s="198" t="s">
        <v>22210</v>
      </c>
      <c r="B13" s="200">
        <v>0.1</v>
      </c>
      <c r="C13" s="200">
        <v>1</v>
      </c>
      <c r="D13" s="62" t="str">
        <f>IF(ISBLANK(A13),"",VLOOKUP(A13,'Справочник услуг'!C:D,2,FALSE))</f>
        <v>Факоэмульсификация с использованием фемтосекундного лазера</v>
      </c>
      <c r="E13" s="62"/>
      <c r="F13" s="62"/>
      <c r="G13" s="62"/>
      <c r="H13" s="62"/>
    </row>
    <row r="14" spans="1:16" x14ac:dyDescent="0.25">
      <c r="A14" s="116" t="s">
        <v>11571</v>
      </c>
      <c r="B14" s="68">
        <v>0.9</v>
      </c>
      <c r="C14" s="68">
        <v>1</v>
      </c>
      <c r="D14" s="62" t="str">
        <f>IF(ISBLANK(A14),"",VLOOKUP(A14,'Справочник услуг'!C:D,2,FALSE))</f>
        <v>Местная анестезия</v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69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  <row r="512" spans="1:8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A9" sqref="A9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 x14ac:dyDescent="0.2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 x14ac:dyDescent="0.25">
      <c r="A4" s="55" t="s">
        <v>11210</v>
      </c>
      <c r="B4" s="68">
        <v>0.01</v>
      </c>
      <c r="C4" s="68">
        <v>2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 x14ac:dyDescent="0.25">
      <c r="A5" s="55" t="s">
        <v>5115</v>
      </c>
      <c r="B5" s="68">
        <v>0.01</v>
      </c>
      <c r="C5" s="68">
        <v>2</v>
      </c>
      <c r="D5" s="62" t="str">
        <f>IF(ISBLANK(A5),"",VLOOKUP(A5,'Справочник услуг'!C:D,2,FALSE))</f>
        <v>Электрофорез лекарственных препаратов при заболеваниях органа зрения</v>
      </c>
      <c r="E5" s="62"/>
      <c r="F5" s="62"/>
      <c r="G5" s="62"/>
      <c r="H5" s="62"/>
    </row>
    <row r="6" spans="1:16" x14ac:dyDescent="0.25">
      <c r="A6" s="55" t="s">
        <v>5116</v>
      </c>
      <c r="B6" s="68">
        <v>0.01</v>
      </c>
      <c r="C6" s="68">
        <v>2</v>
      </c>
      <c r="D6" s="62" t="str">
        <f>IF(ISBLANK(A6),"",VLOOKUP(A6,'Справочник услуг'!C:D,2,FALSE))</f>
        <v>Низкочастотная магнитотерапия на орган зрения</v>
      </c>
      <c r="E6" s="62"/>
      <c r="F6" s="62"/>
      <c r="G6" s="62"/>
      <c r="H6" s="62"/>
    </row>
    <row r="7" spans="1:16" x14ac:dyDescent="0.25">
      <c r="A7" s="55" t="s">
        <v>5117</v>
      </c>
      <c r="B7" s="68">
        <v>0.01</v>
      </c>
      <c r="C7" s="68">
        <v>2</v>
      </c>
      <c r="D7" s="62" t="str">
        <f>IF(ISBLANK(A7),"",VLOOKUP(A7,'Справочник услуг'!C:D,2,FALSE))</f>
        <v>Электростимуляция зрительного нерва</v>
      </c>
      <c r="E7" s="62"/>
      <c r="F7" s="62"/>
      <c r="G7" s="62"/>
      <c r="H7" s="62"/>
    </row>
    <row r="8" spans="1:16" x14ac:dyDescent="0.25">
      <c r="A8" s="55" t="s">
        <v>5402</v>
      </c>
      <c r="B8" s="68">
        <v>0.01</v>
      </c>
      <c r="C8" s="68">
        <v>2</v>
      </c>
      <c r="D8" s="62" t="str">
        <f>IF(ISBLANK(A8),"",VLOOKUP(A8,'Справочник услуг'!C:D,2,FALSE))</f>
        <v>Ультрафонофорез препаратов при заболеваниях органов зрения</v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179"/>
  <sheetViews>
    <sheetView workbookViewId="0">
      <selection activeCell="A30" sqref="A30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216" t="s">
        <v>18217</v>
      </c>
      <c r="B1" s="216"/>
      <c r="C1" s="216"/>
      <c r="D1" s="216"/>
      <c r="E1" s="216"/>
      <c r="F1" s="216"/>
      <c r="G1" s="216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192" t="s">
        <v>9941</v>
      </c>
      <c r="B3" s="80"/>
      <c r="C3" s="196" t="s">
        <v>11859</v>
      </c>
      <c r="D3" s="193">
        <v>0.1</v>
      </c>
      <c r="E3" s="195" t="s">
        <v>4347</v>
      </c>
      <c r="F3" s="195" t="s">
        <v>27801</v>
      </c>
      <c r="G3" s="194" t="s">
        <v>27801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192" t="s">
        <v>9953</v>
      </c>
      <c r="B4" s="81"/>
      <c r="C4" s="19" t="s">
        <v>12430</v>
      </c>
      <c r="D4" s="193">
        <v>0.7</v>
      </c>
      <c r="E4" s="195" t="s">
        <v>4347</v>
      </c>
      <c r="F4" s="195">
        <v>0.2</v>
      </c>
      <c r="G4" s="194" t="s">
        <v>27802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192" t="s">
        <v>9953</v>
      </c>
      <c r="B5" s="81"/>
      <c r="C5" s="19" t="s">
        <v>12424</v>
      </c>
      <c r="D5" s="193">
        <v>2E-3</v>
      </c>
      <c r="E5" s="195" t="s">
        <v>4349</v>
      </c>
      <c r="F5" s="195" t="s">
        <v>27787</v>
      </c>
      <c r="G5" s="194" t="s">
        <v>27803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x14ac:dyDescent="0.25">
      <c r="A6" s="192" t="s">
        <v>9953</v>
      </c>
      <c r="B6" s="81"/>
      <c r="C6" s="19" t="s">
        <v>12613</v>
      </c>
      <c r="D6" s="193">
        <v>0.1</v>
      </c>
      <c r="E6" s="195" t="s">
        <v>4347</v>
      </c>
      <c r="F6" s="195">
        <v>0.2</v>
      </c>
      <c r="G6" s="194" t="s">
        <v>27791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192" t="s">
        <v>9953</v>
      </c>
      <c r="B7" s="81"/>
      <c r="C7" s="19" t="s">
        <v>12610</v>
      </c>
      <c r="D7" s="193">
        <v>2E-3</v>
      </c>
      <c r="E7" s="195" t="s">
        <v>4349</v>
      </c>
      <c r="F7" s="195" t="s">
        <v>27788</v>
      </c>
      <c r="G7" s="194" t="s">
        <v>27790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 x14ac:dyDescent="0.25">
      <c r="A8" s="192" t="s">
        <v>9953</v>
      </c>
      <c r="B8" s="81"/>
      <c r="C8" s="19" t="s">
        <v>12612</v>
      </c>
      <c r="D8" s="193">
        <v>1E-3</v>
      </c>
      <c r="E8" s="195" t="s">
        <v>4347</v>
      </c>
      <c r="F8" s="195" t="s">
        <v>27804</v>
      </c>
      <c r="G8" s="194" t="s">
        <v>27804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192" t="s">
        <v>9953</v>
      </c>
      <c r="B9" s="81"/>
      <c r="C9" s="19" t="s">
        <v>12425</v>
      </c>
      <c r="D9" s="193">
        <v>0.01</v>
      </c>
      <c r="E9" s="195" t="s">
        <v>4347</v>
      </c>
      <c r="F9" s="195">
        <v>50</v>
      </c>
      <c r="G9" s="194">
        <v>100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192" t="s">
        <v>10004</v>
      </c>
      <c r="B10" s="81"/>
      <c r="C10" s="197" t="s">
        <v>13015</v>
      </c>
      <c r="D10" s="193">
        <v>0.1</v>
      </c>
      <c r="E10" s="195" t="s">
        <v>4349</v>
      </c>
      <c r="F10" s="195" t="s">
        <v>27788</v>
      </c>
      <c r="G10" s="194" t="s">
        <v>27790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2" t="s">
        <v>10004</v>
      </c>
      <c r="B11" s="81"/>
      <c r="C11" s="197" t="s">
        <v>13016</v>
      </c>
      <c r="D11" s="193">
        <v>0.1</v>
      </c>
      <c r="E11" s="195" t="s">
        <v>4347</v>
      </c>
      <c r="F11" s="195" t="s">
        <v>27805</v>
      </c>
      <c r="G11" s="194" t="s">
        <v>27789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2" t="s">
        <v>10004</v>
      </c>
      <c r="B12" s="81"/>
      <c r="C12" s="197" t="s">
        <v>12199</v>
      </c>
      <c r="D12" s="193">
        <v>0.5</v>
      </c>
      <c r="E12" s="195" t="s">
        <v>4349</v>
      </c>
      <c r="F12" s="195" t="s">
        <v>27806</v>
      </c>
      <c r="G12" s="194" t="s">
        <v>27805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192" t="s">
        <v>10004</v>
      </c>
      <c r="B13" s="81"/>
      <c r="C13" s="197" t="s">
        <v>13017</v>
      </c>
      <c r="D13" s="193">
        <v>0.1</v>
      </c>
      <c r="E13" s="195" t="s">
        <v>4347</v>
      </c>
      <c r="F13" s="195" t="s">
        <v>27804</v>
      </c>
      <c r="G13" s="194" t="s">
        <v>27804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 x14ac:dyDescent="0.25">
      <c r="A14" s="192" t="s">
        <v>10096</v>
      </c>
      <c r="B14" s="81"/>
      <c r="C14" s="197" t="s">
        <v>13195</v>
      </c>
      <c r="D14" s="193">
        <v>0.1</v>
      </c>
      <c r="E14" s="195" t="s">
        <v>4347</v>
      </c>
      <c r="F14" s="195" t="s">
        <v>27795</v>
      </c>
      <c r="G14" s="194" t="s">
        <v>27795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2" t="s">
        <v>10096</v>
      </c>
      <c r="B15" s="81"/>
      <c r="C15" s="197" t="s">
        <v>13194</v>
      </c>
      <c r="D15" s="193">
        <v>0.1</v>
      </c>
      <c r="E15" s="195" t="s">
        <v>4347</v>
      </c>
      <c r="F15" s="195" t="s">
        <v>27792</v>
      </c>
      <c r="G15" s="194" t="s">
        <v>27792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192" t="s">
        <v>10096</v>
      </c>
      <c r="B16" s="81"/>
      <c r="C16" s="197" t="s">
        <v>13196</v>
      </c>
      <c r="D16" s="193">
        <v>0.1</v>
      </c>
      <c r="E16" s="195" t="s">
        <v>4349</v>
      </c>
      <c r="F16" s="195" t="s">
        <v>27794</v>
      </c>
      <c r="G16" s="194" t="s">
        <v>27794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192" t="s">
        <v>10009</v>
      </c>
      <c r="B17" s="81"/>
      <c r="C17" s="197" t="s">
        <v>12385</v>
      </c>
      <c r="D17" s="193">
        <v>0.2</v>
      </c>
      <c r="E17" s="195" t="s">
        <v>4347</v>
      </c>
      <c r="F17" s="195" t="s">
        <v>27793</v>
      </c>
      <c r="G17" s="194" t="s">
        <v>27793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 x14ac:dyDescent="0.25">
      <c r="A18" s="192" t="s">
        <v>10121</v>
      </c>
      <c r="B18" s="81"/>
      <c r="C18" s="197" t="s">
        <v>13437</v>
      </c>
      <c r="D18" s="193">
        <v>0.2</v>
      </c>
      <c r="E18" s="195" t="s">
        <v>4347</v>
      </c>
      <c r="F18" s="195" t="s">
        <v>27812</v>
      </c>
      <c r="G18" s="194" t="s">
        <v>27812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2" t="s">
        <v>10121</v>
      </c>
      <c r="B19" s="81"/>
      <c r="C19" s="196" t="s">
        <v>15882</v>
      </c>
      <c r="D19" s="193">
        <v>0.2</v>
      </c>
      <c r="E19" s="195" t="s">
        <v>5983</v>
      </c>
      <c r="F19" s="195" t="s">
        <v>27812</v>
      </c>
      <c r="G19" s="194" t="s">
        <v>27812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192" t="s">
        <v>9942</v>
      </c>
      <c r="B20" s="81"/>
      <c r="C20" s="197" t="s">
        <v>13438</v>
      </c>
      <c r="D20" s="193">
        <v>0.3</v>
      </c>
      <c r="E20" s="195" t="s">
        <v>4347</v>
      </c>
      <c r="F20" s="195" t="s">
        <v>27819</v>
      </c>
      <c r="G20" s="194" t="s">
        <v>27817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x14ac:dyDescent="0.25">
      <c r="A21" s="192" t="s">
        <v>10170</v>
      </c>
      <c r="B21" s="81"/>
      <c r="C21" s="197" t="s">
        <v>12283</v>
      </c>
      <c r="D21" s="193">
        <v>0.02</v>
      </c>
      <c r="E21" s="195" t="s">
        <v>4347</v>
      </c>
      <c r="F21" s="195" t="s">
        <v>27812</v>
      </c>
      <c r="G21" s="194" t="s">
        <v>27794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2" t="s">
        <v>10170</v>
      </c>
      <c r="B22" s="81"/>
      <c r="C22" s="197" t="s">
        <v>13441</v>
      </c>
      <c r="D22" s="193">
        <v>0.25</v>
      </c>
      <c r="E22" s="195" t="s">
        <v>4347</v>
      </c>
      <c r="F22" s="195" t="s">
        <v>27812</v>
      </c>
      <c r="G22" s="194" t="s">
        <v>27794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2" t="s">
        <v>10174</v>
      </c>
      <c r="B23" s="81"/>
      <c r="C23" s="197" t="s">
        <v>11859</v>
      </c>
      <c r="D23" s="193">
        <v>0.01</v>
      </c>
      <c r="E23" s="195" t="s">
        <v>4347</v>
      </c>
      <c r="F23" s="195" t="s">
        <v>27812</v>
      </c>
      <c r="G23" s="194" t="s">
        <v>27812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192" t="s">
        <v>10174</v>
      </c>
      <c r="B24" s="81"/>
      <c r="C24" s="197" t="s">
        <v>13447</v>
      </c>
      <c r="D24" s="193">
        <v>0.2</v>
      </c>
      <c r="E24" s="195" t="s">
        <v>4347</v>
      </c>
      <c r="F24" s="195" t="s">
        <v>27812</v>
      </c>
      <c r="G24" s="194" t="s">
        <v>27812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2" t="s">
        <v>10107</v>
      </c>
      <c r="B25" s="81"/>
      <c r="C25" s="197" t="s">
        <v>13453</v>
      </c>
      <c r="D25" s="193">
        <v>0.2</v>
      </c>
      <c r="E25" s="195" t="s">
        <v>4347</v>
      </c>
      <c r="F25" s="195" t="s">
        <v>27791</v>
      </c>
      <c r="G25" s="194" t="s">
        <v>27814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192" t="s">
        <v>10107</v>
      </c>
      <c r="B26" s="81"/>
      <c r="C26" s="197" t="s">
        <v>13455</v>
      </c>
      <c r="D26" s="193">
        <v>0.1</v>
      </c>
      <c r="E26" s="195" t="s">
        <v>4347</v>
      </c>
      <c r="F26" s="195" t="s">
        <v>27815</v>
      </c>
      <c r="G26" s="194" t="s">
        <v>27812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Препарат не найден в справочнике</v>
      </c>
      <c r="I26" s="9"/>
      <c r="J26" s="9"/>
      <c r="K26" s="9"/>
      <c r="L26" s="9"/>
      <c r="M26" s="9"/>
      <c r="N26" s="9"/>
    </row>
    <row r="27" spans="1:14" x14ac:dyDescent="0.25">
      <c r="A27" s="196" t="s">
        <v>9942</v>
      </c>
      <c r="B27" s="81"/>
      <c r="C27" s="196" t="s">
        <v>13439</v>
      </c>
      <c r="D27" s="193">
        <v>0.3</v>
      </c>
      <c r="E27" s="195" t="s">
        <v>4347</v>
      </c>
      <c r="F27" s="195" t="s">
        <v>27794</v>
      </c>
      <c r="G27" s="194" t="s">
        <v>27794</v>
      </c>
      <c r="H27" s="31"/>
      <c r="I27" s="9"/>
      <c r="J27" s="9"/>
      <c r="K27" s="9"/>
      <c r="L27" s="9"/>
      <c r="M27" s="9"/>
      <c r="N27" s="9"/>
    </row>
    <row r="28" spans="1:14" x14ac:dyDescent="0.25">
      <c r="A28" s="196" t="s">
        <v>13462</v>
      </c>
      <c r="B28" s="81"/>
      <c r="C28" s="196" t="s">
        <v>13632</v>
      </c>
      <c r="D28" s="193">
        <v>0.9</v>
      </c>
      <c r="E28" s="195" t="s">
        <v>4347</v>
      </c>
      <c r="F28" s="195" t="s">
        <v>27816</v>
      </c>
      <c r="G28" s="194" t="s">
        <v>27804</v>
      </c>
      <c r="H28" s="31"/>
      <c r="I28" s="9"/>
      <c r="J28" s="9"/>
      <c r="K28" s="9"/>
      <c r="L28" s="9"/>
      <c r="M28" s="9"/>
      <c r="N28" s="9"/>
    </row>
    <row r="29" spans="1:14" x14ac:dyDescent="0.25">
      <c r="A29" s="196" t="s">
        <v>13462</v>
      </c>
      <c r="B29" s="81"/>
      <c r="C29" s="196" t="s">
        <v>12208</v>
      </c>
      <c r="D29" s="193">
        <v>0.7</v>
      </c>
      <c r="E29" s="195" t="s">
        <v>4347</v>
      </c>
      <c r="F29" s="195" t="s">
        <v>27817</v>
      </c>
      <c r="G29" s="194" t="s">
        <v>27818</v>
      </c>
      <c r="H29" s="31"/>
      <c r="I29" s="9"/>
      <c r="J29" s="9"/>
      <c r="K29" s="9"/>
      <c r="L29" s="9"/>
      <c r="M29" s="9"/>
      <c r="N29" s="9"/>
    </row>
    <row r="30" spans="1:14" x14ac:dyDescent="0.25">
      <c r="A30" s="196" t="s">
        <v>9988</v>
      </c>
      <c r="B30" s="81"/>
      <c r="C30" s="196" t="s">
        <v>13457</v>
      </c>
      <c r="D30" s="193">
        <v>0.9</v>
      </c>
      <c r="E30" s="195" t="s">
        <v>4347</v>
      </c>
      <c r="F30" s="195" t="s">
        <v>27787</v>
      </c>
      <c r="G30" s="194" t="s">
        <v>27820</v>
      </c>
      <c r="H30" s="31"/>
      <c r="I30" s="9"/>
      <c r="J30" s="9"/>
      <c r="K30" s="9"/>
      <c r="L30" s="9"/>
      <c r="M30" s="9"/>
      <c r="N30" s="9"/>
    </row>
    <row r="31" spans="1:14" x14ac:dyDescent="0.25">
      <c r="A31" s="30" t="s">
        <v>10170</v>
      </c>
      <c r="B31" s="81"/>
      <c r="C31" s="196" t="s">
        <v>15886</v>
      </c>
      <c r="D31" s="193">
        <v>0.1</v>
      </c>
      <c r="E31" s="195" t="s">
        <v>5983</v>
      </c>
      <c r="F31" s="195" t="s">
        <v>27796</v>
      </c>
      <c r="G31" s="194" t="s">
        <v>27791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 x14ac:dyDescent="0.25">
      <c r="A32" s="30" t="s">
        <v>10170</v>
      </c>
      <c r="B32" s="81"/>
      <c r="C32" s="196" t="s">
        <v>15887</v>
      </c>
      <c r="D32" s="193">
        <v>0.1</v>
      </c>
      <c r="E32" s="195" t="s">
        <v>5983</v>
      </c>
      <c r="F32" s="195" t="s">
        <v>27796</v>
      </c>
      <c r="G32" s="194" t="s">
        <v>27791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 x14ac:dyDescent="0.25">
      <c r="A33" s="30" t="s">
        <v>13435</v>
      </c>
      <c r="B33" s="81"/>
      <c r="C33" s="197" t="s">
        <v>13436</v>
      </c>
      <c r="D33" s="193">
        <v>0.3</v>
      </c>
      <c r="E33" s="195" t="s">
        <v>4347</v>
      </c>
      <c r="F33" s="195" t="s">
        <v>27796</v>
      </c>
      <c r="G33" s="194" t="s">
        <v>27791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96" t="s">
        <v>10166</v>
      </c>
      <c r="B34" s="81"/>
      <c r="C34" s="196" t="s">
        <v>12674</v>
      </c>
      <c r="D34" s="6">
        <v>0.5</v>
      </c>
      <c r="E34" s="195" t="s">
        <v>4347</v>
      </c>
      <c r="F34" s="7" t="s">
        <v>27808</v>
      </c>
      <c r="G34" s="7" t="s">
        <v>27809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 ht="30" x14ac:dyDescent="0.25">
      <c r="A35" s="196" t="s">
        <v>13429</v>
      </c>
      <c r="B35" s="81"/>
      <c r="C35" s="196" t="s">
        <v>12468</v>
      </c>
      <c r="D35" s="6">
        <v>0.2</v>
      </c>
      <c r="E35" s="195" t="s">
        <v>4347</v>
      </c>
      <c r="F35" s="7" t="s">
        <v>27810</v>
      </c>
      <c r="G35" s="7" t="s">
        <v>27811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x14ac:dyDescent="0.25">
      <c r="A36" s="196" t="s">
        <v>13429</v>
      </c>
      <c r="B36" s="81"/>
      <c r="C36" s="196" t="s">
        <v>12682</v>
      </c>
      <c r="D36" s="6">
        <v>0.2</v>
      </c>
      <c r="E36" s="195" t="s">
        <v>4347</v>
      </c>
      <c r="F36" s="7" t="s">
        <v>27808</v>
      </c>
      <c r="G36" s="7" t="s">
        <v>27809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196" t="s">
        <v>13429</v>
      </c>
      <c r="B37" s="81"/>
      <c r="C37" s="196" t="s">
        <v>12687</v>
      </c>
      <c r="D37" s="6">
        <v>0.2</v>
      </c>
      <c r="E37" s="195" t="s">
        <v>4347</v>
      </c>
      <c r="F37" s="7" t="s">
        <v>27808</v>
      </c>
      <c r="G37" s="7" t="s">
        <v>27809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6" t="s">
        <v>13429</v>
      </c>
      <c r="B38" s="81"/>
      <c r="C38" s="196" t="s">
        <v>12683</v>
      </c>
      <c r="D38" s="6">
        <v>0.2</v>
      </c>
      <c r="E38" s="195" t="s">
        <v>4347</v>
      </c>
      <c r="F38" s="7" t="s">
        <v>27812</v>
      </c>
      <c r="G38" s="7" t="s">
        <v>27794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6" t="s">
        <v>13429</v>
      </c>
      <c r="B39" s="81"/>
      <c r="C39" s="196" t="s">
        <v>13430</v>
      </c>
      <c r="D39" s="6">
        <v>0.2</v>
      </c>
      <c r="E39" s="195" t="s">
        <v>4347</v>
      </c>
      <c r="F39" s="7" t="s">
        <v>27787</v>
      </c>
      <c r="G39" s="7" t="s">
        <v>27794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 x14ac:dyDescent="0.25">
      <c r="A40" s="196" t="s">
        <v>13431</v>
      </c>
      <c r="B40" s="81"/>
      <c r="C40" s="196" t="s">
        <v>12613</v>
      </c>
      <c r="D40" s="6">
        <v>0.9</v>
      </c>
      <c r="E40" s="195" t="s">
        <v>4347</v>
      </c>
      <c r="F40" s="7" t="s">
        <v>27813</v>
      </c>
      <c r="G40" s="7" t="s">
        <v>27802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96" t="s">
        <v>13433</v>
      </c>
      <c r="B41" s="81"/>
      <c r="C41" s="196" t="s">
        <v>13016</v>
      </c>
      <c r="D41" s="6">
        <v>0.3</v>
      </c>
      <c r="E41" s="195" t="s">
        <v>4347</v>
      </c>
      <c r="F41" s="7" t="s">
        <v>27813</v>
      </c>
      <c r="G41" s="7" t="s">
        <v>27802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96" t="s">
        <v>13433</v>
      </c>
      <c r="B42" s="81"/>
      <c r="C42" s="196" t="s">
        <v>12199</v>
      </c>
      <c r="D42" s="6">
        <v>0.3</v>
      </c>
      <c r="E42" s="195" t="s">
        <v>4347</v>
      </c>
      <c r="F42" s="7" t="s">
        <v>27813</v>
      </c>
      <c r="G42" s="7" t="s">
        <v>27802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x14ac:dyDescent="0.25">
      <c r="A43" s="196" t="s">
        <v>13433</v>
      </c>
      <c r="B43" s="81"/>
      <c r="C43" s="196" t="s">
        <v>15873</v>
      </c>
      <c r="D43" s="6">
        <v>0.3</v>
      </c>
      <c r="E43" s="195" t="s">
        <v>4347</v>
      </c>
      <c r="F43" s="7" t="s">
        <v>27813</v>
      </c>
      <c r="G43" s="7" t="s">
        <v>27802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 x14ac:dyDescent="0.25">
      <c r="A44" s="196" t="s">
        <v>13434</v>
      </c>
      <c r="B44" s="81"/>
      <c r="C44" s="196" t="s">
        <v>15877</v>
      </c>
      <c r="D44" s="6">
        <v>0.5</v>
      </c>
      <c r="E44" s="195" t="s">
        <v>4347</v>
      </c>
      <c r="F44" s="7" t="s">
        <v>27813</v>
      </c>
      <c r="G44" s="7" t="s">
        <v>27802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 x14ac:dyDescent="0.25">
      <c r="A45" s="196" t="s">
        <v>13434</v>
      </c>
      <c r="B45" s="81"/>
      <c r="C45" s="196" t="s">
        <v>15876</v>
      </c>
      <c r="D45" s="6">
        <v>0.5</v>
      </c>
      <c r="E45" s="195" t="s">
        <v>5983</v>
      </c>
      <c r="F45" s="7" t="s">
        <v>27813</v>
      </c>
      <c r="G45" s="7" t="s">
        <v>27802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 x14ac:dyDescent="0.25">
      <c r="A46" s="19"/>
      <c r="B46" s="81"/>
      <c r="C46" s="197"/>
      <c r="D46" s="6"/>
      <c r="E46" s="7"/>
      <c r="F46" s="7"/>
      <c r="G46" s="7"/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19"/>
      <c r="B47" s="81"/>
      <c r="C47" s="197"/>
      <c r="D47" s="6"/>
      <c r="E47" s="7"/>
      <c r="F47" s="7"/>
      <c r="G47" s="7"/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19"/>
      <c r="B48" s="81"/>
      <c r="C48" s="197"/>
      <c r="D48" s="6"/>
      <c r="E48" s="7"/>
      <c r="F48" s="7"/>
      <c r="G48" s="7"/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19"/>
      <c r="B49" s="81"/>
      <c r="C49" s="197"/>
      <c r="D49" s="6"/>
      <c r="E49" s="7"/>
      <c r="F49" s="7"/>
      <c r="G49" s="7"/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19"/>
      <c r="B50" s="81"/>
      <c r="C50" s="197"/>
      <c r="D50" s="6"/>
      <c r="E50" s="7"/>
      <c r="F50" s="7"/>
      <c r="G50" s="7"/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19"/>
      <c r="B51" s="81"/>
      <c r="C51" s="197"/>
      <c r="D51" s="6"/>
      <c r="E51" s="7"/>
      <c r="F51" s="7"/>
      <c r="G51" s="7"/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19"/>
      <c r="B52" s="81"/>
      <c r="C52" s="197"/>
      <c r="D52" s="6"/>
      <c r="E52" s="7"/>
      <c r="F52" s="7"/>
      <c r="G52" s="7"/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19"/>
      <c r="B53" s="81"/>
      <c r="C53" s="197"/>
      <c r="D53" s="6"/>
      <c r="E53" s="7"/>
      <c r="F53" s="7"/>
      <c r="G53" s="7"/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19"/>
      <c r="B54" s="81"/>
      <c r="C54" s="197"/>
      <c r="D54" s="6"/>
      <c r="E54" s="7"/>
      <c r="F54" s="7"/>
      <c r="G54" s="7"/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 x14ac:dyDescent="0.25">
      <c r="A55" s="19"/>
      <c r="B55" s="81"/>
      <c r="C55" s="197"/>
      <c r="D55" s="6"/>
      <c r="E55" s="7"/>
      <c r="F55" s="7"/>
      <c r="G55" s="7"/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1"/>
      <c r="C56" s="197"/>
      <c r="D56" s="6"/>
      <c r="E56" s="7"/>
      <c r="F56" s="7"/>
      <c r="G56" s="7"/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1"/>
      <c r="C57" s="197"/>
      <c r="D57" s="6"/>
      <c r="E57" s="7"/>
      <c r="F57" s="7"/>
      <c r="G57" s="7"/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1"/>
      <c r="C58" s="197"/>
      <c r="D58" s="6"/>
      <c r="E58" s="7"/>
      <c r="F58" s="7"/>
      <c r="G58" s="7"/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1"/>
      <c r="C59" s="197"/>
      <c r="D59" s="6"/>
      <c r="E59" s="7"/>
      <c r="F59" s="7"/>
      <c r="G59" s="7"/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1"/>
      <c r="C60" s="197"/>
      <c r="D60" s="6"/>
      <c r="E60" s="7"/>
      <c r="F60" s="7"/>
      <c r="G60" s="7"/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1"/>
      <c r="C61" s="197"/>
      <c r="D61" s="6"/>
      <c r="E61" s="7"/>
      <c r="F61" s="7"/>
      <c r="G61" s="7"/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1"/>
      <c r="C62" s="197"/>
      <c r="D62" s="6"/>
      <c r="E62" s="7"/>
      <c r="F62" s="7"/>
      <c r="G62" s="7"/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1"/>
      <c r="C63" s="197"/>
      <c r="D63" s="6"/>
      <c r="E63" s="7"/>
      <c r="F63" s="7"/>
      <c r="G63" s="7"/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1"/>
      <c r="C64" s="197"/>
      <c r="D64" s="6"/>
      <c r="E64" s="7"/>
      <c r="F64" s="7"/>
      <c r="G64" s="7"/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1"/>
      <c r="C65" s="197"/>
      <c r="D65" s="6"/>
      <c r="E65" s="7"/>
      <c r="F65" s="7"/>
      <c r="G65" s="7"/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1"/>
      <c r="C66" s="197"/>
      <c r="D66" s="6"/>
      <c r="E66" s="7"/>
      <c r="F66" s="7"/>
      <c r="G66" s="7"/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1"/>
      <c r="C67" s="197"/>
      <c r="D67" s="6"/>
      <c r="E67" s="7"/>
      <c r="F67" s="7"/>
      <c r="G67" s="7"/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1"/>
      <c r="C68" s="197"/>
      <c r="D68" s="6"/>
      <c r="E68" s="7"/>
      <c r="F68" s="7"/>
      <c r="G68" s="7"/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1"/>
      <c r="C69" s="197"/>
      <c r="D69" s="6"/>
      <c r="E69" s="7"/>
      <c r="F69" s="7"/>
      <c r="G69" s="7"/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1"/>
      <c r="C70" s="197"/>
      <c r="D70" s="6"/>
      <c r="E70" s="7"/>
      <c r="F70" s="7"/>
      <c r="G70" s="7"/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1"/>
      <c r="C71" s="197"/>
      <c r="D71" s="6"/>
      <c r="E71" s="7"/>
      <c r="F71" s="7"/>
      <c r="G71" s="7"/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1"/>
      <c r="C72" s="197"/>
      <c r="D72" s="6"/>
      <c r="E72" s="7"/>
      <c r="F72" s="7"/>
      <c r="G72" s="7"/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1"/>
      <c r="C73" s="197"/>
      <c r="D73" s="6"/>
      <c r="E73" s="7"/>
      <c r="F73" s="7"/>
      <c r="G73" s="7"/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1"/>
      <c r="C74" s="197"/>
      <c r="D74" s="6"/>
      <c r="E74" s="7"/>
      <c r="F74" s="7"/>
      <c r="G74" s="7"/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1"/>
      <c r="C75" s="197"/>
      <c r="D75" s="6"/>
      <c r="E75" s="7"/>
      <c r="F75" s="7"/>
      <c r="G75" s="7"/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1"/>
      <c r="C76" s="197"/>
      <c r="D76" s="6"/>
      <c r="E76" s="7"/>
      <c r="F76" s="7"/>
      <c r="G76" s="7"/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1"/>
      <c r="C77" s="197"/>
      <c r="D77" s="6"/>
      <c r="E77" s="7"/>
      <c r="F77" s="7"/>
      <c r="G77" s="7"/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1"/>
      <c r="C78" s="197"/>
      <c r="D78" s="6"/>
      <c r="E78" s="7"/>
      <c r="F78" s="7"/>
      <c r="G78" s="7"/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1"/>
      <c r="C79" s="197"/>
      <c r="D79" s="6"/>
      <c r="E79" s="7"/>
      <c r="F79" s="7"/>
      <c r="G79" s="7"/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1"/>
      <c r="C80" s="197"/>
      <c r="D80" s="6"/>
      <c r="E80" s="7"/>
      <c r="F80" s="7"/>
      <c r="G80" s="7"/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1"/>
      <c r="C81" s="197"/>
      <c r="D81" s="6"/>
      <c r="E81" s="7"/>
      <c r="F81" s="7"/>
      <c r="G81" s="7"/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1"/>
      <c r="C82" s="197"/>
      <c r="D82" s="6"/>
      <c r="E82" s="7"/>
      <c r="F82" s="7"/>
      <c r="G82" s="7"/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1"/>
      <c r="C83" s="197"/>
      <c r="D83" s="6"/>
      <c r="E83" s="7"/>
      <c r="F83" s="7"/>
      <c r="G83" s="7"/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197"/>
      <c r="D84" s="6"/>
      <c r="E84" s="7"/>
      <c r="F84" s="7"/>
      <c r="G84" s="7"/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2"/>
      <c r="C85" s="21"/>
      <c r="D85" s="6"/>
      <c r="E85" s="7"/>
      <c r="F85" s="7"/>
      <c r="G85" s="7"/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2"/>
      <c r="C86" s="21"/>
      <c r="D86" s="6"/>
      <c r="E86" s="7"/>
      <c r="F86" s="7"/>
      <c r="G86" s="7"/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2"/>
      <c r="C87" s="21"/>
      <c r="D87" s="6"/>
      <c r="E87" s="7"/>
      <c r="F87" s="7"/>
      <c r="G87" s="7"/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2"/>
      <c r="C88" s="21"/>
      <c r="D88" s="6"/>
      <c r="E88" s="7"/>
      <c r="F88" s="7"/>
      <c r="G88" s="7"/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2"/>
      <c r="C89" s="21"/>
      <c r="D89" s="6"/>
      <c r="E89" s="7"/>
      <c r="F89" s="7"/>
      <c r="G89" s="7"/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2"/>
      <c r="C90" s="21"/>
      <c r="D90" s="6"/>
      <c r="E90" s="7"/>
      <c r="F90" s="7"/>
      <c r="G90" s="7"/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2"/>
      <c r="C91" s="21"/>
      <c r="D91" s="6"/>
      <c r="E91" s="7"/>
      <c r="F91" s="7"/>
      <c r="G91" s="7"/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2"/>
      <c r="C92" s="21"/>
      <c r="D92" s="6"/>
      <c r="E92" s="7"/>
      <c r="F92" s="7"/>
      <c r="G92" s="7"/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2"/>
      <c r="C93" s="21"/>
      <c r="D93" s="6"/>
      <c r="E93" s="7"/>
      <c r="F93" s="7"/>
      <c r="G93" s="7"/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2"/>
      <c r="C94" s="21"/>
      <c r="D94" s="6"/>
      <c r="E94" s="7"/>
      <c r="F94" s="7"/>
      <c r="G94" s="7"/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2"/>
      <c r="C95" s="21"/>
      <c r="D95" s="6"/>
      <c r="E95" s="7"/>
      <c r="F95" s="7"/>
      <c r="G95" s="7"/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2"/>
      <c r="C96" s="21"/>
      <c r="D96" s="6"/>
      <c r="E96" s="7"/>
      <c r="F96" s="7"/>
      <c r="G96" s="7"/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2"/>
      <c r="C97" s="21"/>
      <c r="D97" s="6"/>
      <c r="E97" s="7"/>
      <c r="F97" s="7"/>
      <c r="G97" s="7"/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2"/>
      <c r="C98" s="21"/>
      <c r="D98" s="6"/>
      <c r="E98" s="7"/>
      <c r="F98" s="7"/>
      <c r="G98" s="7"/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2"/>
      <c r="C99" s="21"/>
      <c r="D99" s="6"/>
      <c r="E99" s="7"/>
      <c r="F99" s="7"/>
      <c r="G99" s="7"/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2"/>
      <c r="C100" s="21"/>
      <c r="D100" s="6"/>
      <c r="E100" s="7"/>
      <c r="F100" s="7"/>
      <c r="G100" s="7"/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2"/>
      <c r="C101" s="21"/>
      <c r="D101" s="6"/>
      <c r="E101" s="7"/>
      <c r="F101" s="7"/>
      <c r="G101" s="7"/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2"/>
      <c r="C102" s="21"/>
      <c r="D102" s="6"/>
      <c r="E102" s="7"/>
      <c r="F102" s="7"/>
      <c r="G102" s="7"/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2"/>
      <c r="C103" s="21"/>
      <c r="D103" s="6"/>
      <c r="E103" s="7"/>
      <c r="F103" s="7"/>
      <c r="G103" s="7"/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2"/>
      <c r="C104" s="21"/>
      <c r="D104" s="6"/>
      <c r="E104" s="7"/>
      <c r="F104" s="7"/>
      <c r="G104" s="7"/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2"/>
      <c r="C105" s="21"/>
      <c r="D105" s="6"/>
      <c r="E105" s="7"/>
      <c r="F105" s="7"/>
      <c r="G105" s="7"/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2"/>
      <c r="C106" s="21"/>
      <c r="D106" s="6"/>
      <c r="E106" s="7"/>
      <c r="F106" s="7"/>
      <c r="G106" s="7"/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2"/>
      <c r="C107" s="21"/>
      <c r="D107" s="6"/>
      <c r="E107" s="7"/>
      <c r="F107" s="7"/>
      <c r="G107" s="7"/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2"/>
      <c r="C108" s="21"/>
      <c r="D108" s="6"/>
      <c r="E108" s="7"/>
      <c r="F108" s="7"/>
      <c r="G108" s="7"/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2"/>
      <c r="C109" s="21"/>
      <c r="D109" s="6"/>
      <c r="E109" s="7"/>
      <c r="F109" s="7"/>
      <c r="G109" s="7"/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2"/>
      <c r="C110" s="21"/>
      <c r="D110" s="6"/>
      <c r="E110" s="7"/>
      <c r="F110" s="7"/>
      <c r="G110" s="7"/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2"/>
      <c r="C111" s="21"/>
      <c r="D111" s="6"/>
      <c r="E111" s="7"/>
      <c r="F111" s="7"/>
      <c r="G111" s="7"/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2"/>
      <c r="C112" s="21"/>
      <c r="D112" s="6"/>
      <c r="E112" s="7"/>
      <c r="F112" s="7"/>
      <c r="G112" s="7"/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2"/>
      <c r="C113" s="21"/>
      <c r="D113" s="6"/>
      <c r="E113" s="7"/>
      <c r="F113" s="7"/>
      <c r="G113" s="7"/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2"/>
      <c r="C114" s="21"/>
      <c r="D114" s="6"/>
      <c r="E114" s="7"/>
      <c r="F114" s="7"/>
      <c r="G114" s="7"/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2"/>
      <c r="C115" s="21"/>
      <c r="D115" s="6"/>
      <c r="E115" s="7"/>
      <c r="F115" s="7"/>
      <c r="G115" s="7"/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21"/>
      <c r="D116" s="6"/>
      <c r="E116" s="7"/>
      <c r="F116" s="7"/>
      <c r="G116" s="7"/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21"/>
      <c r="D117" s="6"/>
      <c r="E117" s="7"/>
      <c r="F117" s="7"/>
      <c r="G117" s="7"/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21"/>
      <c r="D118" s="6"/>
      <c r="E118" s="7"/>
      <c r="F118" s="7"/>
      <c r="G118" s="7"/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</sheetData>
  <sheetProtection formatColumns="0"/>
  <mergeCells count="1">
    <mergeCell ref="A1:G1"/>
  </mergeCells>
  <phoneticPr fontId="12" type="noConversion"/>
  <dataValidations count="3">
    <dataValidation type="list" allowBlank="1" showInputMessage="1" showErrorMessage="1" sqref="E298:E2017">
      <formula1>$J$3:$J$8</formula1>
    </dataValidation>
    <dataValidation type="decimal" allowBlank="1" showInputMessage="1" showErrorMessage="1" sqref="D3:D65473">
      <formula1>0</formula1>
      <formula2>100</formula2>
    </dataValidation>
    <dataValidation type="list" allowBlank="1" showInputMessage="1" showErrorMessage="1" sqref="E3:E45">
      <formula1>$I$3:$I$3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E316:E326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E3:E315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217" t="s">
        <v>18218</v>
      </c>
      <c r="B1" s="217"/>
      <c r="C1" s="217"/>
      <c r="D1" s="217"/>
      <c r="E1" s="217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3"/>
    </row>
    <row r="3" spans="1:14" x14ac:dyDescent="0.25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x14ac:dyDescent="0.25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x14ac:dyDescent="0.25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x14ac:dyDescent="0.25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159"/>
  <sheetViews>
    <sheetView topLeftCell="O1" workbookViewId="0">
      <selection activeCell="P9" sqref="P9"/>
    </sheetView>
  </sheetViews>
  <sheetFormatPr defaultColWidth="9.140625" defaultRowHeight="15" x14ac:dyDescent="0.25"/>
  <cols>
    <col min="1" max="1" width="9.140625" style="177"/>
    <col min="2" max="2" width="62.42578125" style="178" customWidth="1"/>
    <col min="3" max="3" width="17.5703125" style="179" customWidth="1"/>
    <col min="4" max="4" width="12.28515625" style="180" customWidth="1"/>
    <col min="5" max="5" width="48.5703125" style="181" customWidth="1"/>
    <col min="6" max="14" width="9.140625" style="173"/>
    <col min="15" max="15" width="15" style="172" customWidth="1"/>
    <col min="16" max="16" width="67.85546875" style="172" customWidth="1"/>
    <col min="17" max="16384" width="9.140625" style="173"/>
  </cols>
  <sheetData>
    <row r="1" spans="1:18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8" ht="75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  <c r="O2" s="208" t="s">
        <v>4346</v>
      </c>
      <c r="P2" s="202" t="s">
        <v>5639</v>
      </c>
      <c r="Q2" s="203" t="s">
        <v>11779</v>
      </c>
      <c r="R2" s="204" t="s">
        <v>11789</v>
      </c>
    </row>
    <row r="3" spans="1:18" ht="30" x14ac:dyDescent="0.25">
      <c r="A3" s="127">
        <v>120460</v>
      </c>
      <c r="B3" s="161" t="str">
        <f>IF(ISBLANK(A3),"",VLOOKUP(A3,'Виды изделий'!A:B,2,FALSE))</f>
        <v>Инжектор для итраокулярной линзы ручной, одноразового использования</v>
      </c>
      <c r="C3" s="174">
        <v>0.8</v>
      </c>
      <c r="D3" s="175">
        <v>1</v>
      </c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  <c r="O3" s="205"/>
      <c r="P3" s="205" t="s">
        <v>27797</v>
      </c>
      <c r="Q3" s="206">
        <v>0.1</v>
      </c>
      <c r="R3" s="207">
        <v>1</v>
      </c>
    </row>
    <row r="4" spans="1:18" x14ac:dyDescent="0.25">
      <c r="A4" s="127">
        <v>125390</v>
      </c>
      <c r="B4" s="161" t="str">
        <f>IF(ISBLANK(A4),"",VLOOKUP(A4,'Виды изделий'!A:B,2,FALSE))</f>
        <v>Картридж для введения интраокулярной линзы</v>
      </c>
      <c r="C4" s="174">
        <v>0.8</v>
      </c>
      <c r="D4" s="175">
        <v>1</v>
      </c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  <c r="O4" s="205"/>
      <c r="P4" s="205" t="s">
        <v>27798</v>
      </c>
      <c r="Q4" s="206">
        <v>0.9</v>
      </c>
      <c r="R4" s="207">
        <v>1</v>
      </c>
    </row>
    <row r="5" spans="1:18" x14ac:dyDescent="0.25">
      <c r="A5" s="127">
        <v>108020</v>
      </c>
      <c r="B5" s="161" t="str">
        <f>IF(ISBLANK(A5),"",VLOOKUP(A5,'Виды изделий'!A:B,2,FALSE))</f>
        <v>Нить хирургическая из натурального шелка, стерильная</v>
      </c>
      <c r="C5" s="174">
        <v>0.2</v>
      </c>
      <c r="D5" s="175">
        <v>1</v>
      </c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  <c r="O5" s="205"/>
      <c r="P5" s="205" t="s">
        <v>27799</v>
      </c>
      <c r="Q5" s="206">
        <v>0.1</v>
      </c>
      <c r="R5" s="207">
        <v>1</v>
      </c>
    </row>
    <row r="6" spans="1:18" x14ac:dyDescent="0.25">
      <c r="A6" s="127">
        <v>256860</v>
      </c>
      <c r="B6" s="161" t="str">
        <f>IF(ISBLANK(A6),"",VLOOKUP(A6,'Виды изделий'!A:B,2,FALSE))</f>
        <v>Нить хирургическая полипропиленовая</v>
      </c>
      <c r="C6" s="174">
        <v>0.2</v>
      </c>
      <c r="D6" s="175">
        <v>1</v>
      </c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  <c r="P6" s="172" t="s">
        <v>27821</v>
      </c>
    </row>
    <row r="7" spans="1:18" ht="15.75" x14ac:dyDescent="0.25">
      <c r="A7" s="88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8" x14ac:dyDescent="0.25">
      <c r="A8" s="176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8" x14ac:dyDescent="0.25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8" x14ac:dyDescent="0.25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8" ht="15.75" x14ac:dyDescent="0.25">
      <c r="A11" s="88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8" x14ac:dyDescent="0.25">
      <c r="A12" s="176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8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8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8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8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4" sqref="A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0.9</v>
      </c>
      <c r="C3" s="8">
        <v>3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0.1</v>
      </c>
      <c r="C4" s="2">
        <v>3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42" activePane="bottomLeft" state="frozen"/>
      <selection activeCell="C1" sqref="C1"/>
      <selection pane="bottomLeft" activeCell="C8960" sqref="C896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34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17" t="s">
        <v>6562</v>
      </c>
    </row>
    <row r="121" spans="3:4" ht="15" customHeight="1" x14ac:dyDescent="0.25">
      <c r="C121" s="117" t="s">
        <v>2674</v>
      </c>
      <c r="D121" s="117" t="s">
        <v>255</v>
      </c>
    </row>
    <row r="122" spans="3:4" ht="15" customHeight="1" x14ac:dyDescent="0.25">
      <c r="C122" s="117" t="s">
        <v>2675</v>
      </c>
      <c r="D122" s="11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17" t="s">
        <v>3</v>
      </c>
    </row>
    <row r="287" spans="3:4" ht="15" customHeight="1" x14ac:dyDescent="0.25">
      <c r="C287" s="117" t="s">
        <v>2740</v>
      </c>
      <c r="D287" s="117" t="s">
        <v>4</v>
      </c>
    </row>
    <row r="288" spans="3:4" ht="15" customHeight="1" x14ac:dyDescent="0.25">
      <c r="C288" s="117" t="s">
        <v>2741</v>
      </c>
      <c r="D288" s="117" t="s">
        <v>5</v>
      </c>
    </row>
    <row r="289" spans="3:4" ht="15" customHeight="1" x14ac:dyDescent="0.25">
      <c r="C289" s="117" t="s">
        <v>2742</v>
      </c>
      <c r="D289" s="117" t="s">
        <v>6</v>
      </c>
    </row>
    <row r="290" spans="3:4" ht="15" customHeight="1" x14ac:dyDescent="0.25">
      <c r="C290" s="117" t="s">
        <v>18648</v>
      </c>
      <c r="D290" s="117" t="s">
        <v>18649</v>
      </c>
    </row>
    <row r="291" spans="3:4" ht="15" customHeight="1" x14ac:dyDescent="0.25">
      <c r="C291" s="117" t="s">
        <v>2743</v>
      </c>
      <c r="D291" s="117" t="s">
        <v>18650</v>
      </c>
    </row>
    <row r="292" spans="3:4" ht="15" customHeight="1" x14ac:dyDescent="0.25">
      <c r="C292" s="117" t="s">
        <v>2744</v>
      </c>
      <c r="D292" s="117" t="s">
        <v>7</v>
      </c>
    </row>
    <row r="293" spans="3:4" ht="15" customHeight="1" x14ac:dyDescent="0.25">
      <c r="C293" s="117" t="s">
        <v>2745</v>
      </c>
      <c r="D293" s="117" t="s">
        <v>8</v>
      </c>
    </row>
    <row r="294" spans="3:4" ht="15" customHeight="1" x14ac:dyDescent="0.25">
      <c r="C294" s="117" t="s">
        <v>2746</v>
      </c>
      <c r="D294" s="117" t="s">
        <v>9</v>
      </c>
    </row>
    <row r="295" spans="3:4" ht="15" customHeight="1" x14ac:dyDescent="0.25">
      <c r="C295" s="117" t="s">
        <v>2747</v>
      </c>
      <c r="D295" s="117" t="s">
        <v>18651</v>
      </c>
    </row>
    <row r="296" spans="3:4" ht="15" customHeight="1" x14ac:dyDescent="0.25">
      <c r="C296" s="117" t="s">
        <v>2748</v>
      </c>
      <c r="D296" s="117" t="s">
        <v>10</v>
      </c>
    </row>
    <row r="297" spans="3:4" ht="15" customHeight="1" x14ac:dyDescent="0.25">
      <c r="C297" s="117" t="s">
        <v>4552</v>
      </c>
      <c r="D297" s="117" t="s">
        <v>11</v>
      </c>
    </row>
    <row r="298" spans="3:4" ht="15" customHeight="1" x14ac:dyDescent="0.25">
      <c r="C298" s="117" t="s">
        <v>4553</v>
      </c>
      <c r="D298" s="117" t="s">
        <v>12</v>
      </c>
    </row>
    <row r="299" spans="3:4" ht="15" customHeight="1" x14ac:dyDescent="0.25">
      <c r="C299" s="117" t="s">
        <v>4554</v>
      </c>
      <c r="D299" s="117" t="s">
        <v>13</v>
      </c>
    </row>
    <row r="300" spans="3:4" ht="15" customHeight="1" x14ac:dyDescent="0.25">
      <c r="C300" s="117" t="s">
        <v>4555</v>
      </c>
      <c r="D300" s="117" t="s">
        <v>14</v>
      </c>
    </row>
    <row r="301" spans="3:4" ht="15" customHeight="1" x14ac:dyDescent="0.25">
      <c r="C301" s="117" t="s">
        <v>4556</v>
      </c>
      <c r="D301" s="117" t="s">
        <v>18652</v>
      </c>
    </row>
    <row r="302" spans="3:4" ht="15" customHeight="1" x14ac:dyDescent="0.25">
      <c r="C302" s="117" t="s">
        <v>4557</v>
      </c>
      <c r="D302" s="117" t="s">
        <v>15</v>
      </c>
    </row>
    <row r="303" spans="3:4" ht="15" customHeight="1" x14ac:dyDescent="0.25">
      <c r="C303" s="117" t="s">
        <v>4558</v>
      </c>
      <c r="D303" s="117" t="s">
        <v>16</v>
      </c>
    </row>
    <row r="304" spans="3:4" ht="15" customHeight="1" x14ac:dyDescent="0.25">
      <c r="C304" s="117" t="s">
        <v>4559</v>
      </c>
      <c r="D304" s="117" t="s">
        <v>18653</v>
      </c>
    </row>
    <row r="305" spans="3:4" ht="15" customHeight="1" x14ac:dyDescent="0.25">
      <c r="C305" s="117" t="s">
        <v>4560</v>
      </c>
      <c r="D305" s="117" t="s">
        <v>10260</v>
      </c>
    </row>
    <row r="306" spans="3:4" ht="15" customHeight="1" x14ac:dyDescent="0.25">
      <c r="C306" s="117" t="s">
        <v>4561</v>
      </c>
      <c r="D306" s="117" t="s">
        <v>17</v>
      </c>
    </row>
    <row r="307" spans="3:4" ht="15" customHeight="1" x14ac:dyDescent="0.25">
      <c r="C307" s="117" t="s">
        <v>4562</v>
      </c>
      <c r="D307" s="117" t="s">
        <v>18</v>
      </c>
    </row>
    <row r="308" spans="3:4" ht="15" customHeight="1" x14ac:dyDescent="0.25">
      <c r="C308" s="117" t="s">
        <v>4563</v>
      </c>
      <c r="D308" s="117" t="s">
        <v>19</v>
      </c>
    </row>
    <row r="309" spans="3:4" ht="15" customHeight="1" x14ac:dyDescent="0.25">
      <c r="C309" s="117" t="s">
        <v>4564</v>
      </c>
      <c r="D309" s="117" t="s">
        <v>20</v>
      </c>
    </row>
    <row r="310" spans="3:4" ht="15" customHeight="1" x14ac:dyDescent="0.25">
      <c r="C310" s="117" t="s">
        <v>4565</v>
      </c>
      <c r="D310" s="117" t="s">
        <v>21</v>
      </c>
    </row>
    <row r="311" spans="3:4" ht="15" customHeight="1" x14ac:dyDescent="0.25">
      <c r="C311" s="117" t="s">
        <v>4566</v>
      </c>
      <c r="D311" s="117" t="s">
        <v>22</v>
      </c>
    </row>
    <row r="312" spans="3:4" ht="15" customHeight="1" x14ac:dyDescent="0.25">
      <c r="C312" s="117" t="s">
        <v>4567</v>
      </c>
      <c r="D312" s="117" t="s">
        <v>23</v>
      </c>
    </row>
    <row r="313" spans="3:4" ht="15" customHeight="1" x14ac:dyDescent="0.25">
      <c r="C313" s="117" t="s">
        <v>4568</v>
      </c>
      <c r="D313" s="117" t="s">
        <v>24</v>
      </c>
    </row>
    <row r="314" spans="3:4" ht="15" customHeight="1" x14ac:dyDescent="0.25">
      <c r="C314" s="117" t="s">
        <v>18654</v>
      </c>
      <c r="D314" s="117" t="s">
        <v>18655</v>
      </c>
    </row>
    <row r="315" spans="3:4" ht="15" customHeight="1" x14ac:dyDescent="0.25">
      <c r="C315" s="117" t="s">
        <v>18656</v>
      </c>
      <c r="D315" s="11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17" t="s">
        <v>71</v>
      </c>
    </row>
    <row r="406" spans="3:4" ht="15" customHeight="1" x14ac:dyDescent="0.25">
      <c r="C406" s="117" t="s">
        <v>4623</v>
      </c>
      <c r="D406" s="117" t="s">
        <v>72</v>
      </c>
    </row>
    <row r="407" spans="3:4" ht="15" customHeight="1" x14ac:dyDescent="0.25">
      <c r="C407" s="117" t="s">
        <v>4624</v>
      </c>
      <c r="D407" s="117" t="s">
        <v>18707</v>
      </c>
    </row>
    <row r="408" spans="3:4" ht="15" customHeight="1" x14ac:dyDescent="0.25">
      <c r="C408" s="117" t="s">
        <v>4625</v>
      </c>
      <c r="D408" s="117" t="s">
        <v>73</v>
      </c>
    </row>
    <row r="409" spans="3:4" ht="15" customHeight="1" x14ac:dyDescent="0.25">
      <c r="C409" s="117" t="s">
        <v>4626</v>
      </c>
      <c r="D409" s="117" t="s">
        <v>74</v>
      </c>
    </row>
    <row r="410" spans="3:4" ht="15" customHeight="1" x14ac:dyDescent="0.25">
      <c r="C410" s="117" t="s">
        <v>4627</v>
      </c>
      <c r="D410" s="117" t="s">
        <v>18708</v>
      </c>
    </row>
    <row r="411" spans="3:4" ht="15" customHeight="1" x14ac:dyDescent="0.25">
      <c r="C411" s="117" t="s">
        <v>4628</v>
      </c>
      <c r="D411" s="117" t="s">
        <v>337</v>
      </c>
    </row>
    <row r="412" spans="3:4" ht="15" customHeight="1" x14ac:dyDescent="0.25">
      <c r="C412" s="117" t="s">
        <v>4629</v>
      </c>
      <c r="D412" s="117" t="s">
        <v>18709</v>
      </c>
    </row>
    <row r="413" spans="3:4" ht="15" customHeight="1" x14ac:dyDescent="0.25">
      <c r="C413" s="117" t="s">
        <v>4630</v>
      </c>
      <c r="D413" s="117" t="s">
        <v>338</v>
      </c>
    </row>
    <row r="414" spans="3:4" ht="15" customHeight="1" x14ac:dyDescent="0.25">
      <c r="C414" s="117" t="s">
        <v>4631</v>
      </c>
      <c r="D414" s="117" t="s">
        <v>5989</v>
      </c>
    </row>
    <row r="415" spans="3:4" ht="15" customHeight="1" x14ac:dyDescent="0.25">
      <c r="C415" s="117" t="s">
        <v>4632</v>
      </c>
      <c r="D415" s="117" t="s">
        <v>5990</v>
      </c>
    </row>
    <row r="416" spans="3:4" ht="15" customHeight="1" x14ac:dyDescent="0.25">
      <c r="C416" s="117" t="s">
        <v>4633</v>
      </c>
      <c r="D416" s="117" t="s">
        <v>5991</v>
      </c>
    </row>
    <row r="417" spans="3:4" ht="15" customHeight="1" x14ac:dyDescent="0.25">
      <c r="C417" s="117" t="s">
        <v>18710</v>
      </c>
      <c r="D417" s="117" t="s">
        <v>18711</v>
      </c>
    </row>
    <row r="418" spans="3:4" ht="15" customHeight="1" x14ac:dyDescent="0.25">
      <c r="C418" s="117" t="s">
        <v>4634</v>
      </c>
      <c r="D418" s="117" t="s">
        <v>7281</v>
      </c>
    </row>
    <row r="419" spans="3:4" ht="15" customHeight="1" x14ac:dyDescent="0.25">
      <c r="C419" s="117" t="s">
        <v>4635</v>
      </c>
      <c r="D419" s="117" t="s">
        <v>5992</v>
      </c>
    </row>
    <row r="420" spans="3:4" ht="15" customHeight="1" x14ac:dyDescent="0.25">
      <c r="C420" s="117" t="s">
        <v>4636</v>
      </c>
      <c r="D420" s="117" t="s">
        <v>5993</v>
      </c>
    </row>
    <row r="421" spans="3:4" ht="15" customHeight="1" x14ac:dyDescent="0.25">
      <c r="C421" s="117" t="s">
        <v>4637</v>
      </c>
      <c r="D421" s="117" t="s">
        <v>5994</v>
      </c>
    </row>
    <row r="422" spans="3:4" ht="15" customHeight="1" x14ac:dyDescent="0.25">
      <c r="C422" s="117" t="s">
        <v>4638</v>
      </c>
      <c r="D422" s="117" t="s">
        <v>5995</v>
      </c>
    </row>
    <row r="423" spans="3:4" ht="15" customHeight="1" x14ac:dyDescent="0.25">
      <c r="C423" s="117" t="s">
        <v>4639</v>
      </c>
      <c r="D423" s="117" t="s">
        <v>339</v>
      </c>
    </row>
    <row r="424" spans="3:4" ht="15" customHeight="1" x14ac:dyDescent="0.25">
      <c r="C424" s="117" t="s">
        <v>4640</v>
      </c>
      <c r="D424" s="117" t="s">
        <v>340</v>
      </c>
    </row>
    <row r="425" spans="3:4" ht="15" customHeight="1" x14ac:dyDescent="0.25">
      <c r="C425" s="117" t="s">
        <v>10275</v>
      </c>
      <c r="D425" s="117" t="s">
        <v>10276</v>
      </c>
    </row>
    <row r="426" spans="3:4" ht="15" customHeight="1" x14ac:dyDescent="0.25">
      <c r="C426" s="117" t="s">
        <v>10277</v>
      </c>
      <c r="D426" s="117" t="s">
        <v>10278</v>
      </c>
    </row>
    <row r="427" spans="3:4" ht="15" customHeight="1" x14ac:dyDescent="0.25">
      <c r="C427" s="117" t="s">
        <v>10279</v>
      </c>
      <c r="D427" s="117" t="s">
        <v>341</v>
      </c>
    </row>
    <row r="428" spans="3:4" ht="15" customHeight="1" x14ac:dyDescent="0.25">
      <c r="C428" s="117" t="s">
        <v>4641</v>
      </c>
      <c r="D428" s="117" t="s">
        <v>342</v>
      </c>
    </row>
    <row r="429" spans="3:4" ht="15" customHeight="1" x14ac:dyDescent="0.25">
      <c r="C429" s="117" t="s">
        <v>18712</v>
      </c>
      <c r="D429" s="117" t="s">
        <v>18713</v>
      </c>
    </row>
    <row r="430" spans="3:4" ht="15" customHeight="1" x14ac:dyDescent="0.25">
      <c r="C430" s="117" t="s">
        <v>18714</v>
      </c>
      <c r="D430" s="11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17" t="s">
        <v>10300</v>
      </c>
    </row>
    <row r="587" spans="3:4" ht="15" customHeight="1" x14ac:dyDescent="0.25">
      <c r="C587" s="117" t="s">
        <v>4717</v>
      </c>
      <c r="D587" s="117" t="s">
        <v>18824</v>
      </c>
    </row>
    <row r="588" spans="3:4" ht="15" customHeight="1" x14ac:dyDescent="0.25">
      <c r="C588" s="117" t="s">
        <v>4718</v>
      </c>
      <c r="D588" s="117" t="s">
        <v>97</v>
      </c>
    </row>
    <row r="589" spans="3:4" ht="15" customHeight="1" x14ac:dyDescent="0.25">
      <c r="C589" s="117" t="s">
        <v>4719</v>
      </c>
      <c r="D589" s="117" t="s">
        <v>98</v>
      </c>
    </row>
    <row r="590" spans="3:4" ht="15" customHeight="1" x14ac:dyDescent="0.25">
      <c r="C590" s="117" t="s">
        <v>7172</v>
      </c>
      <c r="D590" s="117" t="s">
        <v>7295</v>
      </c>
    </row>
    <row r="591" spans="3:4" ht="15" customHeight="1" x14ac:dyDescent="0.25">
      <c r="C591" s="117" t="s">
        <v>10301</v>
      </c>
      <c r="D591" s="11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1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1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17" t="s">
        <v>18888</v>
      </c>
    </row>
    <row r="740" spans="3:4" ht="15" customHeight="1" x14ac:dyDescent="0.25">
      <c r="C740" s="117" t="s">
        <v>18889</v>
      </c>
      <c r="D740" s="117" t="s">
        <v>18890</v>
      </c>
    </row>
    <row r="741" spans="3:4" ht="15" customHeight="1" x14ac:dyDescent="0.25">
      <c r="C741" s="117" t="s">
        <v>18891</v>
      </c>
      <c r="D741" s="117" t="s">
        <v>18892</v>
      </c>
    </row>
    <row r="742" spans="3:4" ht="15" customHeight="1" x14ac:dyDescent="0.25">
      <c r="C742" s="117" t="s">
        <v>18893</v>
      </c>
      <c r="D742" s="117" t="s">
        <v>18894</v>
      </c>
    </row>
    <row r="743" spans="3:4" ht="15" customHeight="1" x14ac:dyDescent="0.25">
      <c r="C743" s="117" t="s">
        <v>2819</v>
      </c>
      <c r="D743" s="117" t="s">
        <v>6044</v>
      </c>
    </row>
    <row r="744" spans="3:4" ht="15" customHeight="1" x14ac:dyDescent="0.25">
      <c r="C744" s="117" t="s">
        <v>2820</v>
      </c>
      <c r="D744" s="117" t="s">
        <v>18897</v>
      </c>
    </row>
    <row r="745" spans="3:4" ht="15" customHeight="1" x14ac:dyDescent="0.25">
      <c r="C745" s="117" t="s">
        <v>10344</v>
      </c>
      <c r="D745" s="117" t="s">
        <v>6045</v>
      </c>
    </row>
    <row r="746" spans="3:4" ht="15" customHeight="1" x14ac:dyDescent="0.25">
      <c r="C746" s="117" t="s">
        <v>2821</v>
      </c>
      <c r="D746" s="117" t="s">
        <v>6046</v>
      </c>
    </row>
    <row r="747" spans="3:4" ht="15" customHeight="1" x14ac:dyDescent="0.25">
      <c r="C747" s="117" t="s">
        <v>2822</v>
      </c>
      <c r="D747" s="117" t="s">
        <v>131</v>
      </c>
    </row>
    <row r="748" spans="3:4" ht="15" customHeight="1" x14ac:dyDescent="0.25">
      <c r="C748" s="117" t="s">
        <v>2823</v>
      </c>
      <c r="D748" s="117" t="s">
        <v>10345</v>
      </c>
    </row>
    <row r="749" spans="3:4" ht="15" customHeight="1" x14ac:dyDescent="0.25">
      <c r="C749" s="117" t="s">
        <v>2824</v>
      </c>
      <c r="D749" s="117" t="s">
        <v>6047</v>
      </c>
    </row>
    <row r="750" spans="3:4" ht="15" customHeight="1" x14ac:dyDescent="0.25">
      <c r="C750" s="117" t="s">
        <v>18898</v>
      </c>
      <c r="D750" s="11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1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1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1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1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1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1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1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17" t="s">
        <v>6218</v>
      </c>
    </row>
    <row r="1668" spans="3:4" ht="15" customHeight="1" x14ac:dyDescent="0.25">
      <c r="C1668" s="117" t="s">
        <v>5761</v>
      </c>
      <c r="D1668" s="117" t="s">
        <v>6219</v>
      </c>
    </row>
    <row r="1669" spans="3:4" ht="15" customHeight="1" x14ac:dyDescent="0.25">
      <c r="C1669" s="117" t="s">
        <v>5762</v>
      </c>
      <c r="D1669" s="117" t="s">
        <v>19593</v>
      </c>
    </row>
    <row r="1670" spans="3:4" ht="15" customHeight="1" x14ac:dyDescent="0.25">
      <c r="C1670" s="117" t="s">
        <v>5763</v>
      </c>
      <c r="D1670" s="117" t="s">
        <v>19594</v>
      </c>
    </row>
    <row r="1671" spans="3:4" ht="15" customHeight="1" x14ac:dyDescent="0.25">
      <c r="C1671" s="117" t="s">
        <v>19595</v>
      </c>
      <c r="D1671" s="117" t="s">
        <v>19596</v>
      </c>
    </row>
    <row r="1672" spans="3:4" ht="15" customHeight="1" x14ac:dyDescent="0.25">
      <c r="C1672" s="117" t="s">
        <v>19597</v>
      </c>
      <c r="D1672" s="117" t="s">
        <v>19598</v>
      </c>
    </row>
    <row r="1673" spans="3:4" ht="15" customHeight="1" x14ac:dyDescent="0.25">
      <c r="C1673" s="117" t="s">
        <v>19599</v>
      </c>
      <c r="D1673" s="117" t="s">
        <v>19600</v>
      </c>
    </row>
    <row r="1674" spans="3:4" ht="15" customHeight="1" x14ac:dyDescent="0.25">
      <c r="C1674" s="117" t="s">
        <v>10507</v>
      </c>
      <c r="D1674" s="117" t="s">
        <v>10508</v>
      </c>
    </row>
    <row r="1675" spans="3:4" ht="15" customHeight="1" x14ac:dyDescent="0.25">
      <c r="C1675" s="117" t="s">
        <v>10509</v>
      </c>
      <c r="D1675" s="11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17" t="s">
        <v>6270</v>
      </c>
    </row>
    <row r="2155" spans="3:4" ht="15" customHeight="1" x14ac:dyDescent="0.25">
      <c r="C2155" s="117" t="s">
        <v>3564</v>
      </c>
      <c r="D2155" s="11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1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1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17" t="s">
        <v>998</v>
      </c>
    </row>
    <row r="2598" spans="3:4" ht="15" customHeight="1" x14ac:dyDescent="0.25">
      <c r="C2598" s="117" t="s">
        <v>3827</v>
      </c>
      <c r="D2598" s="11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17" t="s">
        <v>20374</v>
      </c>
    </row>
    <row r="2671" spans="3:4" ht="15" customHeight="1" x14ac:dyDescent="0.25">
      <c r="C2671" s="117" t="s">
        <v>3856</v>
      </c>
      <c r="D2671" s="11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1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1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1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17" t="s">
        <v>20633</v>
      </c>
    </row>
    <row r="2954" spans="3:4" ht="15" customHeight="1" x14ac:dyDescent="0.25">
      <c r="C2954" s="117" t="s">
        <v>20634</v>
      </c>
      <c r="D2954" s="117" t="s">
        <v>6272</v>
      </c>
    </row>
    <row r="2955" spans="3:4" ht="15" customHeight="1" x14ac:dyDescent="0.25">
      <c r="C2955" s="117" t="s">
        <v>20635</v>
      </c>
      <c r="D2955" s="11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1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17" t="s">
        <v>7607</v>
      </c>
    </row>
    <row r="3101" spans="3:4" ht="15" customHeight="1" x14ac:dyDescent="0.25">
      <c r="C3101" s="117" t="s">
        <v>7077</v>
      </c>
      <c r="D3101" s="11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17" t="s">
        <v>10753</v>
      </c>
    </row>
    <row r="3165" spans="3:4" ht="15" customHeight="1" x14ac:dyDescent="0.25">
      <c r="C3165" s="117" t="s">
        <v>4098</v>
      </c>
      <c r="D3165" s="11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1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17" t="s">
        <v>1131</v>
      </c>
    </row>
    <row r="5520" spans="3:4" ht="15" customHeight="1" x14ac:dyDescent="0.25">
      <c r="C5520" s="117" t="s">
        <v>11078</v>
      </c>
      <c r="D5520" s="117" t="s">
        <v>11079</v>
      </c>
    </row>
    <row r="5521" spans="3:4" ht="15" customHeight="1" x14ac:dyDescent="0.25">
      <c r="C5521" s="117" t="s">
        <v>11080</v>
      </c>
      <c r="D5521" s="117" t="s">
        <v>11081</v>
      </c>
    </row>
    <row r="5522" spans="3:4" ht="15" customHeight="1" x14ac:dyDescent="0.25">
      <c r="C5522" s="117" t="s">
        <v>22175</v>
      </c>
      <c r="D5522" s="117" t="s">
        <v>22176</v>
      </c>
    </row>
    <row r="5523" spans="3:4" ht="15" customHeight="1" x14ac:dyDescent="0.25">
      <c r="C5523" s="117" t="s">
        <v>22177</v>
      </c>
      <c r="D5523" s="117" t="s">
        <v>22178</v>
      </c>
    </row>
    <row r="5524" spans="3:4" ht="15" customHeight="1" x14ac:dyDescent="0.25">
      <c r="C5524" s="117" t="s">
        <v>22179</v>
      </c>
      <c r="D5524" s="11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17" t="s">
        <v>22184</v>
      </c>
    </row>
    <row r="5527" spans="3:4" ht="15" customHeight="1" x14ac:dyDescent="0.25">
      <c r="C5527" s="117" t="s">
        <v>22185</v>
      </c>
      <c r="D5527" s="11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17" t="s">
        <v>1137</v>
      </c>
    </row>
    <row r="5536" spans="3:4" ht="15" customHeight="1" x14ac:dyDescent="0.25">
      <c r="C5536" s="117" t="s">
        <v>4900</v>
      </c>
      <c r="D5536" s="11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17" t="s">
        <v>1164</v>
      </c>
    </row>
    <row r="5576" spans="3:4" ht="15" customHeight="1" x14ac:dyDescent="0.25">
      <c r="C5576" s="117" t="s">
        <v>4932</v>
      </c>
      <c r="D5576" s="117" t="s">
        <v>1165</v>
      </c>
    </row>
    <row r="5577" spans="3:4" ht="15" customHeight="1" x14ac:dyDescent="0.25">
      <c r="C5577" s="117" t="s">
        <v>22197</v>
      </c>
      <c r="D5577" s="11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1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1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1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17" t="s">
        <v>1172</v>
      </c>
    </row>
    <row r="5596" spans="3:4" ht="15" customHeight="1" x14ac:dyDescent="0.25">
      <c r="C5596" s="117" t="s">
        <v>4942</v>
      </c>
      <c r="D5596" s="11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1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1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17" t="s">
        <v>8654</v>
      </c>
    </row>
    <row r="6139" spans="3:4" ht="15" customHeight="1" x14ac:dyDescent="0.25">
      <c r="C6139" s="117" t="s">
        <v>5116</v>
      </c>
      <c r="D6139" s="11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4" ht="15" customHeight="1" x14ac:dyDescent="0.25">
      <c r="C7713" s="116" t="s">
        <v>5491</v>
      </c>
      <c r="D7713" s="116" t="s">
        <v>23725</v>
      </c>
    </row>
    <row r="7714" spans="3:4" ht="15" customHeight="1" x14ac:dyDescent="0.25">
      <c r="C7714" s="116" t="s">
        <v>23726</v>
      </c>
      <c r="D7714" s="116" t="s">
        <v>23727</v>
      </c>
    </row>
    <row r="7715" spans="3:4" ht="15" customHeight="1" x14ac:dyDescent="0.25">
      <c r="C7715" s="116" t="s">
        <v>23728</v>
      </c>
      <c r="D7715" s="116" t="s">
        <v>23729</v>
      </c>
    </row>
    <row r="7716" spans="3:4" ht="15" customHeight="1" x14ac:dyDescent="0.25">
      <c r="C7716" s="116" t="s">
        <v>5492</v>
      </c>
      <c r="D7716" s="116" t="s">
        <v>23730</v>
      </c>
    </row>
    <row r="7717" spans="3:4" ht="15" customHeight="1" x14ac:dyDescent="0.25">
      <c r="C7717" s="116" t="s">
        <v>23731</v>
      </c>
      <c r="D7717" s="116" t="s">
        <v>23732</v>
      </c>
    </row>
    <row r="7718" spans="3:4" ht="15" customHeight="1" x14ac:dyDescent="0.25">
      <c r="C7718" s="116" t="s">
        <v>23733</v>
      </c>
      <c r="D7718" s="116" t="s">
        <v>23734</v>
      </c>
    </row>
    <row r="7719" spans="3:4" ht="15" customHeight="1" x14ac:dyDescent="0.25">
      <c r="C7719" s="116" t="s">
        <v>23735</v>
      </c>
      <c r="D7719" s="116" t="s">
        <v>23736</v>
      </c>
    </row>
    <row r="7720" spans="3:4" ht="15" customHeight="1" x14ac:dyDescent="0.25">
      <c r="C7720" s="116" t="s">
        <v>5493</v>
      </c>
      <c r="D7720" s="116" t="s">
        <v>23737</v>
      </c>
    </row>
    <row r="7721" spans="3:4" ht="15" customHeight="1" x14ac:dyDescent="0.25">
      <c r="C7721" s="116" t="s">
        <v>23738</v>
      </c>
      <c r="D7721" s="116" t="s">
        <v>23739</v>
      </c>
    </row>
    <row r="7722" spans="3:4" ht="15" customHeight="1" x14ac:dyDescent="0.25">
      <c r="C7722" s="116" t="s">
        <v>23740</v>
      </c>
      <c r="D7722" s="116" t="s">
        <v>23741</v>
      </c>
    </row>
    <row r="7723" spans="3:4" ht="15" customHeight="1" x14ac:dyDescent="0.25">
      <c r="C7723" s="116" t="s">
        <v>5494</v>
      </c>
      <c r="D7723" s="116" t="s">
        <v>23742</v>
      </c>
    </row>
    <row r="7724" spans="3:4" ht="15" customHeight="1" x14ac:dyDescent="0.25">
      <c r="C7724" s="116" t="s">
        <v>23743</v>
      </c>
      <c r="D7724" s="116" t="s">
        <v>23744</v>
      </c>
    </row>
    <row r="7725" spans="3:4" ht="15" customHeight="1" x14ac:dyDescent="0.25">
      <c r="C7725" s="116" t="s">
        <v>5495</v>
      </c>
      <c r="D7725" s="116" t="s">
        <v>18127</v>
      </c>
    </row>
    <row r="7726" spans="3:4" ht="15" customHeight="1" x14ac:dyDescent="0.25">
      <c r="C7726" s="116" t="s">
        <v>5496</v>
      </c>
      <c r="D7726" s="116" t="s">
        <v>9277</v>
      </c>
    </row>
    <row r="7727" spans="3:4" ht="15" customHeight="1" x14ac:dyDescent="0.25">
      <c r="C7727" s="116" t="s">
        <v>23745</v>
      </c>
      <c r="D7727" s="116" t="s">
        <v>23746</v>
      </c>
    </row>
    <row r="7728" spans="3:4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D26" sqref="D26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 x14ac:dyDescent="0.2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 x14ac:dyDescent="0.25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 x14ac:dyDescent="0.25">
      <c r="A4" s="189" t="s">
        <v>9409</v>
      </c>
      <c r="B4" s="190">
        <v>1</v>
      </c>
      <c r="C4" s="190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91" t="s">
        <v>9501</v>
      </c>
      <c r="B5" s="190">
        <v>0.9</v>
      </c>
      <c r="C5" s="190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91" t="s">
        <v>9543</v>
      </c>
      <c r="B6" s="190">
        <v>0.05</v>
      </c>
      <c r="C6" s="190">
        <v>1</v>
      </c>
      <c r="D6" s="62" t="str">
        <f>IF(ISBLANK(A6),"",VLOOKUP(A6,'Справочник услуг'!C:D,2,FALSE))</f>
        <v>Прием (осмотр, консультация) врача-эндокринолога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91" t="s">
        <v>9387</v>
      </c>
      <c r="B7" s="190">
        <v>0.05</v>
      </c>
      <c r="C7" s="190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91" t="s">
        <v>9405</v>
      </c>
      <c r="B8" s="190">
        <v>0.5</v>
      </c>
      <c r="C8" s="190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91" t="s">
        <v>9370</v>
      </c>
      <c r="B9" s="190">
        <v>0.05</v>
      </c>
      <c r="C9" s="190">
        <v>1</v>
      </c>
      <c r="D9" s="62" t="str">
        <f>IF(ISBLANK(A9),"",VLOOKUP(A9,'Справочник услуг'!C:D,2,FALSE))</f>
        <v>Прием (осмотр, консультация) врача-кардиолога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91" t="s">
        <v>9325</v>
      </c>
      <c r="B10" s="190">
        <v>0.01</v>
      </c>
      <c r="C10" s="190">
        <v>1</v>
      </c>
      <c r="D10" s="62" t="str">
        <f>IF(ISBLANK(A10),"",VLOOKUP(A10,'Справочник услуг'!C:D,2,FALSE))</f>
        <v>Осмотр (консультация) врачом-анестезиологом-реаниматологом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16" t="s">
        <v>9552</v>
      </c>
      <c r="B11" s="6">
        <v>0.5</v>
      </c>
      <c r="C11" s="6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89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77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144" activePane="bottomLeft" state="frozen"/>
      <selection pane="bottomLeft" activeCell="A150" sqref="A150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218" t="s">
        <v>27769</v>
      </c>
      <c r="B5" s="218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E13" sqref="E13"/>
    </sheetView>
  </sheetViews>
  <sheetFormatPr defaultColWidth="9.140625" defaultRowHeight="15" x14ac:dyDescent="0.2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9" t="s">
        <v>11798</v>
      </c>
      <c r="B2" s="89" t="s">
        <v>11799</v>
      </c>
      <c r="C2" s="38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8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8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8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8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8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8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8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8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8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8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8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8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8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8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8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89" t="s">
        <v>11801</v>
      </c>
      <c r="C20" s="38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8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89" t="s">
        <v>12676</v>
      </c>
      <c r="C22" s="38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8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8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8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8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8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8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8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8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8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8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8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8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8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8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8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8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89" t="s">
        <v>13024</v>
      </c>
      <c r="C41" s="38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8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8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89" t="s">
        <v>13632</v>
      </c>
      <c r="C44" s="38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8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8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8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8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8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8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8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8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8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8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8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8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8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8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8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8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8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8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8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8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8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8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8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8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8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8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8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8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8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8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8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8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8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8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8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8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8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8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8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8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8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8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8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8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8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8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8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8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8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8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8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8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8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8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8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8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8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8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8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8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8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8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8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8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8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8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8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8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8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8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8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8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8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8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8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8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8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8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8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8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8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8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8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8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8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8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8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8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8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8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8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8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8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8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8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8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8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8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8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8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8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8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8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8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89" t="s">
        <v>11859</v>
      </c>
      <c r="C160" s="38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8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8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8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8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8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8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8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8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8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8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8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8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8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8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8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8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8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8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8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8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8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8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8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8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8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8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8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8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8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8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8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8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8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8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8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8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8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8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8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8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8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8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8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8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8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8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8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8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8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8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8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8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8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8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8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8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8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8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8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8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8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8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8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8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8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8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8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8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8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8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8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8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8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8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8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8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8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8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8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8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8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8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8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8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8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8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8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8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8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8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8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8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8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8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8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8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8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8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8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8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8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8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8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8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8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8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8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8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8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8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8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8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8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8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8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8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8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8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8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8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8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8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8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8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8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8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8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8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8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8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8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8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8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8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8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8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89" t="s">
        <v>11920</v>
      </c>
      <c r="C314" s="38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89" t="s">
        <v>11919</v>
      </c>
      <c r="C315" s="38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89" t="s">
        <v>11916</v>
      </c>
      <c r="C316" s="38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8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8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8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8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8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8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8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8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8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8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8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8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8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8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8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8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8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8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8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8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8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8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8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89" t="s">
        <v>11933</v>
      </c>
      <c r="C341" s="38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8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8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8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8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8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8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8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8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8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8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8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89" t="s">
        <v>12609</v>
      </c>
      <c r="C353" s="38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8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8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8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8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8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8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8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8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8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8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8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8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8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8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8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8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8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8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8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8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8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8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8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8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8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8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8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8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8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8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8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8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8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8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8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8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8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8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8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8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8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8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8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8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8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8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8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8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8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8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8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8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8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8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8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8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8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8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8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8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8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8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8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8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8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8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8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8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8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8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8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8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8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8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8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8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8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8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8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8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8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8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8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8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8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8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8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8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8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8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8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8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8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8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8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8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8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8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8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8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8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8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8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8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8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8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8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8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8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8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8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8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8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8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8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8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8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8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8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8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8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8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8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8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8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8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8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8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8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8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8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8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8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8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8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8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8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8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8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8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8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8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8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8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89" t="s">
        <v>11996</v>
      </c>
      <c r="C507" s="38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8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8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8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8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89" t="s">
        <v>13958</v>
      </c>
      <c r="C512" s="38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8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8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8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8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8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8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8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8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8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8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8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8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8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8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8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8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8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8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8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8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89" t="s">
        <v>12002</v>
      </c>
      <c r="C534" s="38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8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8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89" t="s">
        <v>12004</v>
      </c>
      <c r="C537" s="38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8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8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8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8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8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8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8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8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8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8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8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8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8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8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8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8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8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8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8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8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8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8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8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8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8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8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8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8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8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8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8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8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8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8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8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8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8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8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8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8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8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8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8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8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8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8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8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8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8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8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8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8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8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8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8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8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8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8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8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8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8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8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8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8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8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8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8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8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8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8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8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8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8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8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8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8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8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8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8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8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8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8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8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8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8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8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8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8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8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8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8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8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8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8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8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8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8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8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8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8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8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8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8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8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8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8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8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8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8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8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8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8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8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8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8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8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8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8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8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8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8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8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8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8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8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8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8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8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89" t="s">
        <v>13632</v>
      </c>
      <c r="C673" s="38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8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8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8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8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8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8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8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8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8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8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8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8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8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8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8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8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89" t="s">
        <v>14074</v>
      </c>
      <c r="C691" s="38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8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8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8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8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8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8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8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8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8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8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8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8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8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8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8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8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8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8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8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8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8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8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8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8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8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8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8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8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8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8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8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8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8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8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8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8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8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8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8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8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8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8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8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8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8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8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8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8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8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8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8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8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8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8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8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8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8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8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8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8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8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8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8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8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8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8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8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8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8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8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8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8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8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8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8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8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8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8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8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8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8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8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8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8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8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8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8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8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8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8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8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8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8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8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8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8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8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8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8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8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8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8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8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8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8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8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8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8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8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8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8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8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8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8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8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8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8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8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8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8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8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8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8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8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8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8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8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89" t="s">
        <v>12127</v>
      </c>
      <c r="C822" s="38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8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8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8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8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8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8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8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8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8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8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8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8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8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8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8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8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8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8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8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8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8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8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8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8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8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8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8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8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8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8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8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8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8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8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8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8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8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8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8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8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8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8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8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8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8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8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8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8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8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8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8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8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8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8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8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8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8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8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8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8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8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8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8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8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8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8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8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8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8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8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8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8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8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8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8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8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8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8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8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8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8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8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8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8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8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8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8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8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8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8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8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8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8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8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8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8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8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8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8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8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8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8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8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8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8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8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8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8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8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8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8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8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8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8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8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8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8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8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8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8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8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8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8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8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8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8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8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8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8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8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8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8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8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8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8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8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8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8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8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8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8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8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8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8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8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8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8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8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8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8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8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8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89" t="s">
        <v>12181</v>
      </c>
      <c r="C995" s="38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8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8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8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8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8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8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8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8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8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8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8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8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8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8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8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8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8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8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8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8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8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8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8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8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8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8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8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8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8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8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8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8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8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8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8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8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8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8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8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8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8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8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8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8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8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8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8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8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8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8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8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8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8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8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8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8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8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8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8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8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8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8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8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8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8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8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8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8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8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8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8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8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8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8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8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8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8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8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8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8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8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8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8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8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8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8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8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8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8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8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8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8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8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8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8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8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8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8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89" t="s">
        <v>12235</v>
      </c>
      <c r="C1101" s="38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8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8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8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8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8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8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8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8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8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8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8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8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8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8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8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8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8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8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8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8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8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8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8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8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8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89" t="s">
        <v>14344</v>
      </c>
      <c r="C1127" s="38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8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8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8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8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8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8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8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8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8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8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8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8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8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8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8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8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8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8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8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8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8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8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8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8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8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8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8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8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8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8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8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8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8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8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8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8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8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8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8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8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8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8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8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8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8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8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8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8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8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8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8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8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8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8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8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8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8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8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8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8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8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8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8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8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8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8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8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8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8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8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8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8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8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8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8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8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8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8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8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8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8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8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8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8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8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8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8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8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8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8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8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8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8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8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8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8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8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8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8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8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8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8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8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8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8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8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8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8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8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8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8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8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8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8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8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8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8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8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8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8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8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8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8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8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8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8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8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8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8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8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8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8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8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8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8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8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8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8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8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8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8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8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8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8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8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8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8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8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8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8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8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8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8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8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8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8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8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8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8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8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8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8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8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8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8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8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8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8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8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8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8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8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8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8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8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8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8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8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8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8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8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8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8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8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8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8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8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8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8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8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8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8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8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8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8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8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8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8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8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8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8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89" t="s">
        <v>11919</v>
      </c>
      <c r="C1335" s="38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89" t="s">
        <v>11920</v>
      </c>
      <c r="C1336" s="38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8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8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8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8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8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8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8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8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8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8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8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8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8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8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8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8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8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8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8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8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8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8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8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8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8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8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8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8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8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8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8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8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8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8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8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8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8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8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8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8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8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8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8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8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8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8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8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8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8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8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8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8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8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8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8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8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8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8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8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8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8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8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8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8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8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8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8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8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8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8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8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89" t="s">
        <v>12376</v>
      </c>
      <c r="C1409" s="38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8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89" t="s">
        <v>14539</v>
      </c>
      <c r="C1411" s="38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89" t="s">
        <v>12382</v>
      </c>
      <c r="C1412" s="38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89" t="s">
        <v>12380</v>
      </c>
      <c r="C1413" s="38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8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8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8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8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8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8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8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89" t="s">
        <v>14533</v>
      </c>
      <c r="C1421" s="38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8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8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8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8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8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8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8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8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8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8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8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8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8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8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89" t="s">
        <v>12170</v>
      </c>
      <c r="C1436" s="38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8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8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8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8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8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8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8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8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8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8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8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8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8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8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8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8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8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8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8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8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8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8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8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8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8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8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8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8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8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8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89" t="s">
        <v>12406</v>
      </c>
      <c r="C1468" s="38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8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8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89" t="s">
        <v>12404</v>
      </c>
      <c r="C1471" s="38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8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8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8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8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8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89" t="s">
        <v>12676</v>
      </c>
      <c r="C1477" s="38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8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8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8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8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8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8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8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8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8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8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8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8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8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8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89" t="s">
        <v>12418</v>
      </c>
      <c r="C1492" s="38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8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8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8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8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8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8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8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8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8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8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89" t="s">
        <v>14584</v>
      </c>
      <c r="C1503" s="38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8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8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8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8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8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8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8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8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8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8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8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8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8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8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8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8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8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8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8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8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8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8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8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8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8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8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8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8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8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8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8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8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8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8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89" t="s">
        <v>12424</v>
      </c>
      <c r="C1539" s="38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89" t="s">
        <v>12425</v>
      </c>
      <c r="C1540" s="38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89" t="s">
        <v>12426</v>
      </c>
      <c r="C1541" s="38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8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8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89" t="s">
        <v>12424</v>
      </c>
      <c r="C1544" s="38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8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8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8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8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89" t="s">
        <v>12430</v>
      </c>
      <c r="C1549" s="38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8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8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8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8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8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8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8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8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8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8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8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8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8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8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8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8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8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8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8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8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8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8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8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8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8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8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8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8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8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8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8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8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8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8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8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8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8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8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8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8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8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8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8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8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8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8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8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8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8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8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8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8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8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8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8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8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8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8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8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8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8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8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8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8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8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89" t="s">
        <v>12446</v>
      </c>
      <c r="C1617" s="38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8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8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8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8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8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8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8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8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8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8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8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8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8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8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8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8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8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8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8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8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8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8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8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8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8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8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8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8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8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8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8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8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8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8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8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8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8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8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8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8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8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8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8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8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8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8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8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8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8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8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8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8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8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8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8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8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8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8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8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8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8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8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8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8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8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8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8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8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8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8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8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89" t="s">
        <v>14738</v>
      </c>
      <c r="C1695" s="38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8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8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8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8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8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8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8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8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8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8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8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8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8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8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8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8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8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8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8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8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8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8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8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8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8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8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8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8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8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8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8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8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8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8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8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8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8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8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8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8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8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8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8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8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8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8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8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8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8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8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8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8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8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8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8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8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8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8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8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8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8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8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8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8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8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8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8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8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8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8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8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8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8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8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8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8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8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8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8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8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8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8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8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8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8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8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8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89" t="s">
        <v>13632</v>
      </c>
      <c r="C1790" s="38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8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8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8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89" t="s">
        <v>13603</v>
      </c>
      <c r="C1794" s="38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8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8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8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8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8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8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8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8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8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8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8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8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8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8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8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8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8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8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8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8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8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8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8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89" t="s">
        <v>11920</v>
      </c>
      <c r="C1819" s="38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89" t="s">
        <v>11919</v>
      </c>
      <c r="C1820" s="38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8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8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8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8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8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8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8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8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8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8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8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8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8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8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8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8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89" t="s">
        <v>12354</v>
      </c>
      <c r="C1837" s="38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8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8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8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8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8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8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8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8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8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8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8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8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8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8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8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8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8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8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8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8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8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8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8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8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8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8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8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8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8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8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8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8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8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8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8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8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8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8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8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8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8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8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8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8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8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8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8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8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8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8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8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8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8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8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8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8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8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8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8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8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8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8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8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8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8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8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8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8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8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8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8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8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8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8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8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8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8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8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8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8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8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8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8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8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8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8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8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8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8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8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8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8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8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8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8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8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8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8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8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8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8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8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8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8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8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8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8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8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8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8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8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8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8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8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8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8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8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8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8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8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8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8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8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8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8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8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8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8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8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8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8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8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8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8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8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8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8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8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8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8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8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8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8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8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8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8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8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8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8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8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8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8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8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8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8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8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8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8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8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8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8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8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8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8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8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8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8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8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8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8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8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8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8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8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8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8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8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8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8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8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8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8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8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8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8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8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8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8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8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8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8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8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8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8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8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8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8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8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8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8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8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8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8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8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8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8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8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8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8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8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8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8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8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89" t="s">
        <v>14953</v>
      </c>
      <c r="C2059" s="38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89" t="s">
        <v>12613</v>
      </c>
      <c r="C2060" s="38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89" t="s">
        <v>12612</v>
      </c>
      <c r="C2061" s="38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8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89" t="s">
        <v>12609</v>
      </c>
      <c r="C2063" s="38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8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8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89" t="s">
        <v>12424</v>
      </c>
      <c r="C2066" s="38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89" t="s">
        <v>12430</v>
      </c>
      <c r="C2067" s="38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89" t="s">
        <v>12425</v>
      </c>
      <c r="C2068" s="38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8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8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8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8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8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8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8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8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8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8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8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8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8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8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8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8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8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8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8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8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8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8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8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8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8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8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8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8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8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8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8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8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8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8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8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8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8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8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8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8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8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8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8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8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89" t="s">
        <v>14978</v>
      </c>
      <c r="C2114" s="38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8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8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8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8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8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8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8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8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8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8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8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8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8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8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8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8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8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8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8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89" t="s">
        <v>12645</v>
      </c>
      <c r="C2134" s="38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8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89" t="s">
        <v>12644</v>
      </c>
      <c r="C2136" s="38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89" t="s">
        <v>12649</v>
      </c>
      <c r="C2137" s="38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8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8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8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8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8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8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8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8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8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8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8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8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8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8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8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8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8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8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8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8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8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8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8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8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8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8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8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8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8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89" t="s">
        <v>12672</v>
      </c>
      <c r="C2168" s="38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8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89" t="s">
        <v>12667</v>
      </c>
      <c r="C2170" s="38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8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8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8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8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89" t="s">
        <v>12404</v>
      </c>
      <c r="C2175" s="38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8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8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8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8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8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8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8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89" t="s">
        <v>12674</v>
      </c>
      <c r="C2183" s="38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89" t="s">
        <v>12675</v>
      </c>
      <c r="C2184" s="38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89" t="s">
        <v>11916</v>
      </c>
      <c r="C2185" s="38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89" t="s">
        <v>12406</v>
      </c>
      <c r="C2186" s="38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89" t="s">
        <v>15003</v>
      </c>
      <c r="C2187" s="38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8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8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89" t="s">
        <v>12685</v>
      </c>
      <c r="C2190" s="38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8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8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8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89" t="s">
        <v>12678</v>
      </c>
      <c r="C2194" s="38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89" t="s">
        <v>12682</v>
      </c>
      <c r="C2195" s="38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8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89" t="s">
        <v>12683</v>
      </c>
      <c r="C2197" s="38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8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8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8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8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8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8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8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89" t="s">
        <v>15009</v>
      </c>
      <c r="C2205" s="38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8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8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89" t="s">
        <v>11917</v>
      </c>
      <c r="C2208" s="38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8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8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8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8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8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8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8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8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8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8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8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8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8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8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8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8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8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8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8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8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8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8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8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89" t="s">
        <v>15018</v>
      </c>
      <c r="C2233" s="38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8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8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89" t="s">
        <v>17911</v>
      </c>
      <c r="C2236" s="38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8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8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8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8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8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8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8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8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89" t="s">
        <v>12712</v>
      </c>
      <c r="C2245" s="38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89" t="s">
        <v>12714</v>
      </c>
      <c r="C2246" s="38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8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8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8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8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8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8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8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8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8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8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8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8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8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8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8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8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8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8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8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8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8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8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8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8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8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8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8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8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8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8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8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8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8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8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8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8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8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8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8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8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8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8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8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8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8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8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8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8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8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8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8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8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8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8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8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8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8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8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89" t="s">
        <v>12735</v>
      </c>
      <c r="C2306" s="38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8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8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8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89" t="s">
        <v>12736</v>
      </c>
      <c r="C2310" s="38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89" t="s">
        <v>12418</v>
      </c>
      <c r="C2311" s="38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8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8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8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8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8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8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8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8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8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8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8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8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8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8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8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8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8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8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8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8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8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8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8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8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8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8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8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8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8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8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8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8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8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8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8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8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8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8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8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8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8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8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8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8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8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8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8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8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8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8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8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8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8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8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8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8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8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8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8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8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8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8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8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8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8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8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8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8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8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8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8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8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8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8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8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8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8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8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8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8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8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8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8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8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8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8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8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8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8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8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8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8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8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8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8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8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8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8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8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8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8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8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8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8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8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8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8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8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8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8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8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8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8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8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8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8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8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8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8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8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8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8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8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8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8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8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8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8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8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8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8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8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8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8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8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8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8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8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8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8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8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8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8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8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8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8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8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8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8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8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8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8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8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8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8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8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8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8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8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8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8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8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8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8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8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8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8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8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8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8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8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8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8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8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8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8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8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8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8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8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8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8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8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8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8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8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8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8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8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8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8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8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8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8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8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8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8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8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8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8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8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8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8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8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8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8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8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8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8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8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8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8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8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8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8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8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8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8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8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8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8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8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8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8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8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8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8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8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8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8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8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8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8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8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8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8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8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8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8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8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8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8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8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8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8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8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8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8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8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8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8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8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8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8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8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8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8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8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8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8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8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8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8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8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8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8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8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8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8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8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8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8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8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8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8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8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8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8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8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8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8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8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8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8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8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8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8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8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8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8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8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8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8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8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8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8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8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8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8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8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8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8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8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8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8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8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8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8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8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8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8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8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8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8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8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8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8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8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8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8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8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8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89" t="s">
        <v>15212</v>
      </c>
      <c r="C2658" s="38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89" t="s">
        <v>15215</v>
      </c>
      <c r="C2659" s="38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8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8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8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8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8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8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8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8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8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8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8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8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8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8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8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8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8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8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8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8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8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8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8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8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8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8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8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8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8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8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8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8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8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8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8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8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8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8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8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8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8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8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8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8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8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8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8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8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8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8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8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8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8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8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8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8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8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8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8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8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8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8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8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8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8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8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8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8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8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8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8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8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8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8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8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8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8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8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8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8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8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8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8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8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8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8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8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8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89" t="s">
        <v>13006</v>
      </c>
      <c r="C2752" s="38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8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8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8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8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8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8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8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8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8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8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8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8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8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8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8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8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8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8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8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8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8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8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8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8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8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8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8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8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8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8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8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8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8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89" t="s">
        <v>13030</v>
      </c>
      <c r="C2786" s="38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8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89" t="s">
        <v>13032</v>
      </c>
      <c r="C2788" s="38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8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8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8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8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8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8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8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8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8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8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8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8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8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8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8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89" t="s">
        <v>13016</v>
      </c>
      <c r="C2804" s="38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8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8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8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8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89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89" t="s">
        <v>13032</v>
      </c>
      <c r="C2810" s="38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8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8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8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8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8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8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8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8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8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8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8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8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8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8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8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8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8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8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8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8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8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8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8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8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8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8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8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8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8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8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8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8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8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8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8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8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8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8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8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8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8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8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8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8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8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8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8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8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8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8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8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8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8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8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8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8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8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8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8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8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8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8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8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8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8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8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8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8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8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8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8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8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8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8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8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8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8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8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8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8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8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8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8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8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8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8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8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8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8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8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8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8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8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8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8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8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8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8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8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8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8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8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8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8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8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8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8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8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8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8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8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8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8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8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8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8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8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8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8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8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8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8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8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8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8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8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8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8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8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8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8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8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8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8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8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8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8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8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8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8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8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8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8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8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8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8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8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8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8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8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8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8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8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8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8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8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8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8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8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8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8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8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8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8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8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8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8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8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8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8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8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8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8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8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8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8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8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8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8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8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8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8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8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8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8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8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8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8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8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8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8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8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8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8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8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8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8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8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8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8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8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8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8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8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8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8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8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8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8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8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8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8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8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8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8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8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8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8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8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8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8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8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8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8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8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8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8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8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8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8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8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8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8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8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8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8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8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8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8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8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8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8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8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8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8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8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8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8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8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8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8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8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8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8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8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8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8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8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8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8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8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8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8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8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8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8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8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8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8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8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8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8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8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8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8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8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8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8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8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8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8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8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8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8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8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8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8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8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8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8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8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8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8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8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8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8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8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8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8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8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8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8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8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8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8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8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8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8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8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8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8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8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8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8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8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8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8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8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8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8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8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8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8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8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8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8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8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8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8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8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8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8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8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8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8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8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8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8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8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8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8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8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8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8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8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8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8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8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8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8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8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8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8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8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8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8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8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8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8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8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8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8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8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8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8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8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8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8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8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8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8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8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8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8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8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8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8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8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8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8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8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8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8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8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8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8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8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8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8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8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8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8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8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8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8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8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8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8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8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8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8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8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8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8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8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8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8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8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8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8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8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8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8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8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8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8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8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8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8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8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8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8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8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8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8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8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8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8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8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8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8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8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8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8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8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8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8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8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8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8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8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8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8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8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8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8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8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8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8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8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8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8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8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8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8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8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8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8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8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8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8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8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8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8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8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8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8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8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8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8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8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8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8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8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8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8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8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8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8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8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8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8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8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8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8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8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8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8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8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8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8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8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8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8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8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8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8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8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8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8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8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8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8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8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8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8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8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8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8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8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8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8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8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8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8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8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8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8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8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8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8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8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8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8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8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8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8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8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8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8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8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8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8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8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8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8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8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8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8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8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8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8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8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8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8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8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8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8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8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8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8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8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8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8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8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8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8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8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8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8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8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8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8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8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8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8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8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8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8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8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8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8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8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8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8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8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8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8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8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8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8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8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8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8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8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8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8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8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8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89" t="s">
        <v>13316</v>
      </c>
      <c r="C3440" s="38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89" t="s">
        <v>13320</v>
      </c>
      <c r="C3441" s="38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8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8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8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8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8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8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8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8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8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8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8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8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8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8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8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8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8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8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8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8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8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8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8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8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8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8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8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8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8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8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8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8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8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8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8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8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8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8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8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8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8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8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8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8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8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8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8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8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8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8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8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8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8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8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8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8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8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8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8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8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8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8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8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8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8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8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8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8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8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8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8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8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8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8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8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8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8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8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8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8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8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8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8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8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8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8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8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8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8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8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8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8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8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8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8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8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8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8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8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8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8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8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8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8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8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8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8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8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8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8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8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8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8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8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8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8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8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8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8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8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8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8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8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8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8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8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8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8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8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8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8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8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8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8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8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8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8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8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8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8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8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8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8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8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8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8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8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8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8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8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8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8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8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8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8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8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8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8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8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8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8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8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8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8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8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8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8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8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8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8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8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8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8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8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8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8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8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8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8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8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8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8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8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8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8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8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8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8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8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8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8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8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8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8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8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8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8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8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8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8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8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8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8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8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8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8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8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8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8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8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8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8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8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8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8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8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8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8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8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8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8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8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8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8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8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89" t="s">
        <v>13403</v>
      </c>
      <c r="C3695" s="38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89" t="s">
        <v>13409</v>
      </c>
      <c r="C3696" s="38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8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8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8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8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8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8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8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89" t="s">
        <v>13414</v>
      </c>
      <c r="C3704" s="38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8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8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8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8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8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89" t="s">
        <v>15845</v>
      </c>
      <c r="C3710" s="38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8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8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8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8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8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8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8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8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8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8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8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8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8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8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8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8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8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8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8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8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8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8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8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8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8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8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89" t="s">
        <v>15867</v>
      </c>
      <c r="C3738" s="38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8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8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89" t="s">
        <v>12674</v>
      </c>
      <c r="C3741" s="38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8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89" t="s">
        <v>12406</v>
      </c>
      <c r="C3743" s="38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89" t="s">
        <v>15864</v>
      </c>
      <c r="C3744" s="38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8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89" t="s">
        <v>11916</v>
      </c>
      <c r="C3746" s="38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8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8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8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8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8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89" t="s">
        <v>12418</v>
      </c>
      <c r="C3752" s="38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8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8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89" t="s">
        <v>15869</v>
      </c>
      <c r="C3755" s="38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89" t="s">
        <v>14584</v>
      </c>
      <c r="C3756" s="38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8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8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8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8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8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89" t="s">
        <v>12678</v>
      </c>
      <c r="C3762" s="38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89" t="s">
        <v>12682</v>
      </c>
      <c r="C3763" s="38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89" t="s">
        <v>12687</v>
      </c>
      <c r="C3764" s="38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89" t="s">
        <v>12683</v>
      </c>
      <c r="C3765" s="38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89" t="s">
        <v>12468</v>
      </c>
      <c r="C3766" s="38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89" t="s">
        <v>12680</v>
      </c>
      <c r="C3767" s="38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89" t="s">
        <v>13430</v>
      </c>
      <c r="C3768" s="38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89" t="s">
        <v>12685</v>
      </c>
      <c r="C3769" s="38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8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89" t="s">
        <v>12424</v>
      </c>
      <c r="C3771" s="38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89" t="s">
        <v>12613</v>
      </c>
      <c r="C3772" s="38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89" t="s">
        <v>12425</v>
      </c>
      <c r="C3773" s="38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89" t="s">
        <v>13016</v>
      </c>
      <c r="C3774" s="38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89" t="s">
        <v>12199</v>
      </c>
      <c r="C3775" s="38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89" t="s">
        <v>15873</v>
      </c>
      <c r="C3776" s="38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89" t="s">
        <v>15874</v>
      </c>
      <c r="C3777" s="38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89" t="s">
        <v>15877</v>
      </c>
      <c r="C3778" s="38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89" t="s">
        <v>14634</v>
      </c>
      <c r="C3779" s="38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89" t="s">
        <v>15876</v>
      </c>
      <c r="C3780" s="38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89" t="s">
        <v>15875</v>
      </c>
      <c r="C3781" s="38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89" t="s">
        <v>13436</v>
      </c>
      <c r="C3782" s="38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8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8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8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89" t="s">
        <v>13437</v>
      </c>
      <c r="C3786" s="38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8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8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8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8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8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8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89" t="s">
        <v>13438</v>
      </c>
      <c r="C3793" s="38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89" t="s">
        <v>13439</v>
      </c>
      <c r="C3794" s="38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8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8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89" t="s">
        <v>15887</v>
      </c>
      <c r="C3797" s="38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89" t="s">
        <v>15888</v>
      </c>
      <c r="C3798" s="38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89" t="s">
        <v>15890</v>
      </c>
      <c r="C3799" s="38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89" t="s">
        <v>13441</v>
      </c>
      <c r="C3800" s="38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8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8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8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8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8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8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8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8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8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8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89" t="s">
        <v>15896</v>
      </c>
      <c r="C3812" s="38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8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89" t="s">
        <v>13447</v>
      </c>
      <c r="C3814" s="38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8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89" t="s">
        <v>11859</v>
      </c>
      <c r="C3816" s="38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89" t="s">
        <v>12181</v>
      </c>
      <c r="C3817" s="38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8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8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8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8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8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8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8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89" t="s">
        <v>13414</v>
      </c>
      <c r="C3825" s="38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89" t="s">
        <v>13452</v>
      </c>
      <c r="C3826" s="38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89" t="s">
        <v>13316</v>
      </c>
      <c r="C3827" s="38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8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89" t="s">
        <v>12170</v>
      </c>
      <c r="C3830" s="38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89" t="s">
        <v>13454</v>
      </c>
      <c r="C3831" s="38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27807</v>
      </c>
      <c r="C3832" s="38" t="str">
        <f t="shared" si="60"/>
        <v>S01HAлевофлоксацин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8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8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89" t="s">
        <v>13456</v>
      </c>
      <c r="C3836" s="38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89" t="s">
        <v>13457</v>
      </c>
      <c r="C3837" s="38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8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89" t="s">
        <v>15371</v>
      </c>
      <c r="C3839" s="38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8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8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8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89" t="s">
        <v>15919</v>
      </c>
      <c r="C3843" s="38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8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8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89" t="s">
        <v>15366</v>
      </c>
      <c r="C3846" s="38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8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8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8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8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89" t="s">
        <v>13603</v>
      </c>
      <c r="C3851" s="38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89" t="s">
        <v>13035</v>
      </c>
      <c r="C3852" s="38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89" t="s">
        <v>15913</v>
      </c>
      <c r="C3853" s="38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89" t="s">
        <v>15914</v>
      </c>
      <c r="C3854" s="38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8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89" t="s">
        <v>15916</v>
      </c>
      <c r="C3856" s="38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8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89" t="s">
        <v>13632</v>
      </c>
      <c r="C3858" s="38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8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89" t="s">
        <v>15909</v>
      </c>
      <c r="C3860" s="38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8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89" t="s">
        <v>15918</v>
      </c>
      <c r="C3862" s="38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8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89" t="s">
        <v>13006</v>
      </c>
      <c r="C3864" s="38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89" t="s">
        <v>12208</v>
      </c>
      <c r="C3865" s="38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89" t="s">
        <v>13463</v>
      </c>
      <c r="C3866" s="38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8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8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89" t="s">
        <v>12184</v>
      </c>
      <c r="C3869" s="38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89" t="s">
        <v>12376</v>
      </c>
      <c r="C3870" s="38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89" t="s">
        <v>15905</v>
      </c>
      <c r="C3871" s="38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89" t="s">
        <v>15906</v>
      </c>
      <c r="C3872" s="38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89" t="s">
        <v>15911</v>
      </c>
      <c r="C3873" s="38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89" t="s">
        <v>13465</v>
      </c>
      <c r="C3874" s="38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8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8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8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89" t="s">
        <v>13457</v>
      </c>
      <c r="C3878" s="38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8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8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8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89" t="s">
        <v>12687</v>
      </c>
      <c r="C3882" s="38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8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8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89" t="s">
        <v>15927</v>
      </c>
      <c r="C3885" s="38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8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8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8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8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8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8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8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89" t="s">
        <v>12687</v>
      </c>
      <c r="C3893" s="38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89" t="s">
        <v>12430</v>
      </c>
      <c r="C3894" s="38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89" t="s">
        <v>15934</v>
      </c>
      <c r="C3895" s="38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89" t="s">
        <v>15933</v>
      </c>
      <c r="C3896" s="38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89" t="s">
        <v>14634</v>
      </c>
      <c r="C3897" s="38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89" t="s">
        <v>14086</v>
      </c>
      <c r="C3898" s="38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8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8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8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8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8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8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8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8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8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8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8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8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8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8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8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8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8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8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8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8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8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8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8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8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8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8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8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8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8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8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8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8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8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8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8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8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8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8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8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8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8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8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8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8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8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8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8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8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8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8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8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8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8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8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8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8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8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8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8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8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8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8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8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8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8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8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8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8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8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8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8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8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8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8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8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8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8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8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8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8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8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8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8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8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8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8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8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8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8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8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8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8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8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8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8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8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8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8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8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8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8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8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8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8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8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8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8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8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8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8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8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8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8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8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8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8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8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8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8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8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8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8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8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8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8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8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8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8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8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8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8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8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8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8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8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8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8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8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8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8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8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8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8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8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8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8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8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8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8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8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8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8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8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8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8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8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8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8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8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8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8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8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8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8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8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8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8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8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8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8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8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8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8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8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8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8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8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8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8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8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8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8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8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8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8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8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8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8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8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8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8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8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8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8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8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8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8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8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8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8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8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8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8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8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8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8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8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8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8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8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8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8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8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8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8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8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8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8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8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8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8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8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8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8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8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8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8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8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8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8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8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8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8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8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8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8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8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8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8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8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8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8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8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8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8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8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8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8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8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8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8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8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8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8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8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8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8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8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8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8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8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8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8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8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8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8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8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8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8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8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8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8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8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8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8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8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8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8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8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8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8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8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8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8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8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8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8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8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8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8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8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8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8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8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8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8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8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8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8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8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8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8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8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8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8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8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8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8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8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8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8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8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8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8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8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8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8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8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8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8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8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8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8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8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8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8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8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8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8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8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8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8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8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8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8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8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8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8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8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8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8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8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8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8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8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8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8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8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8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8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8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8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8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8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8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8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8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8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8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8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8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8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8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8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8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8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8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8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8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8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8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8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8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8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8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8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8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8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8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8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8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8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8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8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8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8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8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8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8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8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8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8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8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8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8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8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8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8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8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8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8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8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8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8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8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8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8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8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8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8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8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8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8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8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8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8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8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8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8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8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8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8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8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8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8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8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8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8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8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8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8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8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8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8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8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8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8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8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8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8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8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8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8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8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8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8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8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8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8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8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8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8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8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8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8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8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8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8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8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8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8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8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8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8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8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8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8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8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8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8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8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8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8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8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8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8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8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8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8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8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8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8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8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8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8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8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8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8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8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8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8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8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8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8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8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8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8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8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8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8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8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8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8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8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8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8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8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8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8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8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8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8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8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8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8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8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8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8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8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8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8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8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8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8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8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8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8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8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8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8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8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8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8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8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8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8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8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8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8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8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8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8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8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8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8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8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8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8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8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8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8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8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8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8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8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8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8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8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8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8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8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8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8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8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8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8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8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8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8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8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8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8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8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8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8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8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8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8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8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8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8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8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8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8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8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8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8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8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8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8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8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8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8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8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8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8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8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8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8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8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8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8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8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8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8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8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8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8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8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8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8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8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8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8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8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8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8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8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8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8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8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8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8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8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8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8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8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8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8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8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8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8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8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8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8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8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8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8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8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8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8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8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8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8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8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8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8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8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8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8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8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8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8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8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8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8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8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8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8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8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8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8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8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8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8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8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8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8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8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8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8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8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8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8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8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8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8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8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8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8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8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8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8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8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8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8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8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8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8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8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8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8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8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8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8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8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8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8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8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8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8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8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8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8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8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8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8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8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8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8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8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8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8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8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8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8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8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8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8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8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8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8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8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8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8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8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8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8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8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8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8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8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8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8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8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8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8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8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8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8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8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8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8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8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8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8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8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8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8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8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8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8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8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8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8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8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8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8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8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8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8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8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8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8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8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8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8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8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8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8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8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8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8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8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8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8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8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8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8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8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8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8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8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8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8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8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8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8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8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8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8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8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8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8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8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8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8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8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8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8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8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8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8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8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8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8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8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8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8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8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8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8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8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8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8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8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8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8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8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8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8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8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8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8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8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8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8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8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8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8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8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8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8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8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8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8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8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8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8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8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8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8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8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8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8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8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8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8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8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8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8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8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8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8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8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8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8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8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8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8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8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8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8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8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8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8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8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8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8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8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8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8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8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8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8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8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8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8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8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8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8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8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8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8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8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8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8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8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8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8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8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8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8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8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8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8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8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8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8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8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8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8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8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8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8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8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8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8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8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8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8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8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8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8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8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8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8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8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8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8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8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8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8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8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8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8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8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8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8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8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8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8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8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8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8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8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8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8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8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8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8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8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8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8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8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8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8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8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8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8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8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8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8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8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8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8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8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8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8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8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8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8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8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8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8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8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8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8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8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8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8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8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8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8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8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8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8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8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8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8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8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8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8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8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8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8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8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8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8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8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8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8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8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8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8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8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8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8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8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8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8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8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8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8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8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8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8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8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8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8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8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8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8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8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8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8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8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8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8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8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8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8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8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8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8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8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8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8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8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8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8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8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8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8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8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8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8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8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8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8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8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8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8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8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8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8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8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8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8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8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8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8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8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8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8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8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8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8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8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8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8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8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8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8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8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8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8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8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8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8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8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8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8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8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8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8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8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8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8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8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8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8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8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8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8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8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8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8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8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8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8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8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8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8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8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8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8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8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8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8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8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8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8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8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8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8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8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8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8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8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8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8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8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8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8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8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8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8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8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8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8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8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8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8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8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8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8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8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8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8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8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8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8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8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8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8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8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8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8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8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8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8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8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8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8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8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8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8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8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8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8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8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8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8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8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8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8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8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8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8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8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8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8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8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8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8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8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8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8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8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8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8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8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8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8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8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8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8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8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8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8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8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8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8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8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8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8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8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8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8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8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8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8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8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8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8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8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8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8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8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8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8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8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8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8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8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8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8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8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8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8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8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8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8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8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8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8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8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8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8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8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8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8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8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8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8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8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8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8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8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8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8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8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8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8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8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8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8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8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8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8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8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8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8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8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8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8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8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8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8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8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8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8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8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8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8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8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8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8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8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8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8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8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8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8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8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8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8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8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8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8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8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8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8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8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8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8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8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8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8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8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8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8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8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8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8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8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8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8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8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8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8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8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8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8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8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8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8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8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8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8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8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8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8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8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8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8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8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8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8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8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8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8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8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8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8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8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8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8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8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8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8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8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8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8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8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8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8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8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8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8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8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8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8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8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8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8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8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8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8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8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8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8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8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8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8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8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8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8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8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8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8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8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8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8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8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8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8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8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8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8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8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8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8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8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8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8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8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8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8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8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8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8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8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8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8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8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8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8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8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8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8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8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8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8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8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8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8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8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8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8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8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8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8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8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8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8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8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8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8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8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8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8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8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8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8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8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8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8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8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8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8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8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8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8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8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8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8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8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8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8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8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8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8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8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8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8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8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8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8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8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8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8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8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8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8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8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8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8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8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8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8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8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8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8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8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8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8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8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8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8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8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8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8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8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8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8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8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8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8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8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8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8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8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8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8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8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8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8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8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8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8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8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8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8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8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8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8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8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8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8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8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8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8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8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8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8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8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8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8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8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8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8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8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8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8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8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8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8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8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8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8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8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8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8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8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8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8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8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8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8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8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8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8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8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8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8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8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8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8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8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8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8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8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8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8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8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8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8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8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8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8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8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8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8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8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8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8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8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8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8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8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8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8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8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8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8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8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8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8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8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8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8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8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8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8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8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8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8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8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8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8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8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8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8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8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8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8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8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8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8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8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8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8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8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8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8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8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8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8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8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8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8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8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8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8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8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8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8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8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8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8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8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8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8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8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8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8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8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8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8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8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8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8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8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8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8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8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8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8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8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8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8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8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8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8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8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8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8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8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8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8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8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8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8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8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8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8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8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8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8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8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8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8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8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8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8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8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8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8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8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8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8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8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8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8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8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8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8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8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8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8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8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8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8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8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8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8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8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8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8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8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8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8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8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8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8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8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8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8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8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8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8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8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8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8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8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8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8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8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8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8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8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8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8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8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8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8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8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8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8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8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8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8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8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8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8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8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8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8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8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8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8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8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8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8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8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8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8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8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8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8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8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8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8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8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8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8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8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8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8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8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8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8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8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8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8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8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8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8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8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8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8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8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8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8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8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8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8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8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8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8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8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8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8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8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8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8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8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8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8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8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8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8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8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8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8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8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8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8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8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8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8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8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8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8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8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8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8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8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8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8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8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8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8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8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8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8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8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8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8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8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8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8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8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8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8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8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8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8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8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8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8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8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8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8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8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8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8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8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8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8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8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8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8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8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8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8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8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8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8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8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8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8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8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8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8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8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8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8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8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8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8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8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8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8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8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8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8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8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8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8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8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8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8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8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8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8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8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8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8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8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8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8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8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8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8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8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8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8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8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8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8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8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8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8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8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8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8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8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8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8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8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8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8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8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8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8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8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8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8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8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8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8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8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8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8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8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8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8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8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8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8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8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8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8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8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8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8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8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8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8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8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8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8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8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8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8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8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8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8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8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8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8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8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8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8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8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8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8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8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8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8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8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8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8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8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8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8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8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8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8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8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8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8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8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8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8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8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8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8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8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8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8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8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8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8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8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8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8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8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8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8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8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8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8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8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8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8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8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8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8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8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8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8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8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8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8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8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8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8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8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8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8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8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8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8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8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8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8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8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8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8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8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8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8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8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N10" sqref="N10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 x14ac:dyDescent="0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84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85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H5" s="141" t="s">
        <v>27777</v>
      </c>
      <c r="I5" s="185">
        <v>0</v>
      </c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6" sqref="A6: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 x14ac:dyDescent="0.25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69" t="s">
        <v>3855</v>
      </c>
      <c r="B4" s="68">
        <v>0.5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3856</v>
      </c>
      <c r="B5" s="68">
        <v>0.5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6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5485</v>
      </c>
      <c r="B7" s="68">
        <v>1</v>
      </c>
      <c r="C7" s="68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5489</v>
      </c>
      <c r="B8" s="68">
        <v>1</v>
      </c>
      <c r="C8" s="68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5495</v>
      </c>
      <c r="B9" s="68">
        <v>1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5496</v>
      </c>
      <c r="B10" s="68">
        <v>1</v>
      </c>
      <c r="C10" s="68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9672</v>
      </c>
      <c r="B11" s="68">
        <v>0.8</v>
      </c>
      <c r="C11" s="68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 t="s">
        <v>9673</v>
      </c>
      <c r="B12" s="68">
        <v>0.5</v>
      </c>
      <c r="C12" s="68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 t="s">
        <v>9676</v>
      </c>
      <c r="B13" s="68">
        <v>0.8</v>
      </c>
      <c r="C13" s="68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6" sqref="B1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69" t="s">
        <v>4631</v>
      </c>
      <c r="B4" s="68">
        <v>0.8</v>
      </c>
      <c r="C4" s="68">
        <v>1</v>
      </c>
      <c r="D4" s="71" t="str">
        <f>IF(ISBLANK(A4),"",VLOOKUP(A4,'Справочник услуг'!C:D,2,FALSE))</f>
        <v>Офтальмометрия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 t="s">
        <v>2820</v>
      </c>
      <c r="B5" s="68">
        <v>0.5</v>
      </c>
      <c r="C5" s="68">
        <v>1</v>
      </c>
      <c r="D5" s="71" t="str">
        <f>IF(ISBLANK(A5),"",VLOOKUP(A5,'Справочник услуг'!C:D,2,FALSE))</f>
        <v>Регистрация электрической чувствительности и лабильности зрительного анализатора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10299</v>
      </c>
      <c r="B6" s="68">
        <v>0.5</v>
      </c>
      <c r="C6" s="68">
        <v>1</v>
      </c>
      <c r="D6" s="71" t="str">
        <f>IF(ISBLANK(A6),"",VLOOKUP(A6,'Справочник услуг'!C:D,2,FALSE))</f>
        <v>Ультразвуковое исследование глазного яблока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 t="s">
        <v>4718</v>
      </c>
      <c r="B7" s="68">
        <v>0.8</v>
      </c>
      <c r="C7" s="68">
        <v>1</v>
      </c>
      <c r="D7" s="71" t="str">
        <f>IF(ISBLANK(A7),"",VLOOKUP(A7,'Справочник услуг'!C:D,2,FALSE))</f>
        <v>Ультразвуковая биометрия глаза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 t="s">
        <v>4640</v>
      </c>
      <c r="B8" s="68">
        <v>0.01</v>
      </c>
      <c r="C8" s="68">
        <v>1</v>
      </c>
      <c r="D8" s="71" t="str">
        <f>IF(ISBLANK(A8),"",VLOOKUP(A8,'Справочник услуг'!C:D,2,FALSE))</f>
        <v>Оптическое исследование сетчатки с помощью компьютерного анализатора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 t="s">
        <v>10275</v>
      </c>
      <c r="B9" s="68">
        <v>0.01</v>
      </c>
      <c r="C9" s="68">
        <v>1</v>
      </c>
      <c r="D9" s="71" t="str">
        <f>IF(ISBLANK(A9),"",VLOOKUP(A9,'Справочник услуг'!C:D,2,FALSE))</f>
        <v>Оптическое исследование переднего отдела глаза с помощью компьютерного анализатора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 t="s">
        <v>2743</v>
      </c>
      <c r="B10" s="68">
        <v>0.2</v>
      </c>
      <c r="C10" s="68">
        <v>1</v>
      </c>
      <c r="D10" s="71" t="str">
        <f>IF(ISBLANK(A10),"",VLOOKUP(A10,'Справочник услуг'!C:D,2,FALSE))</f>
        <v>Периметрия статическая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 t="s">
        <v>4622</v>
      </c>
      <c r="B11" s="68">
        <v>0.9</v>
      </c>
      <c r="C11" s="68">
        <v>1</v>
      </c>
      <c r="D11" s="71" t="str">
        <f>IF(ISBLANK(A11),"",VLOOKUP(A11,'Справочник услуг'!C:D,2,FALSE))</f>
        <v>Биомикроскопия глаза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17" t="s">
        <v>2741</v>
      </c>
      <c r="B12" s="68">
        <v>0.3</v>
      </c>
      <c r="C12" s="68">
        <v>1</v>
      </c>
      <c r="D12" s="71" t="str">
        <f>IF(ISBLANK(A12),"",VLOOKUP(A12,'Справочник услуг'!C:D,2,FALSE))</f>
        <v>Офтальмоскопия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17" t="s">
        <v>2742</v>
      </c>
      <c r="B13" s="68">
        <v>0.8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17" t="s">
        <v>4554</v>
      </c>
      <c r="B14" s="68">
        <v>0.5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 x14ac:dyDescent="0.2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 x14ac:dyDescent="0.2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 x14ac:dyDescent="0.25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 x14ac:dyDescent="0.2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9" sqref="D9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55" t="s">
        <v>9531</v>
      </c>
      <c r="B4" s="68">
        <v>0.01</v>
      </c>
      <c r="C4" s="68">
        <v>1</v>
      </c>
      <c r="D4" s="62" t="str">
        <f>IF(ISBLANK(A4),"",VLOOKUP(A4,'Справочник услуг'!C:D,2,FALSE))</f>
        <v>Осмотр (консультация) врача-физиотерапевта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69" t="s">
        <v>9415</v>
      </c>
      <c r="B5" s="68">
        <v>1</v>
      </c>
      <c r="C5" s="68">
        <v>2</v>
      </c>
      <c r="D5" s="62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 t="s">
        <v>9502</v>
      </c>
      <c r="B6" s="68">
        <v>0.05</v>
      </c>
      <c r="C6" s="68">
        <v>1</v>
      </c>
      <c r="D6" s="62" t="str">
        <f>IF(ISBLANK(A6),"",VLOOKUP(A6,'Справочник услуг'!C:D,2,FALSE))</f>
        <v>Прием (осмотр, консультация) врача-терапевта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5" sqref="C1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 x14ac:dyDescent="0.2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 x14ac:dyDescent="0.25">
      <c r="A4" s="55" t="s">
        <v>9598</v>
      </c>
      <c r="B4" s="68">
        <v>0.9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6"/>
      <c r="B5" s="68"/>
      <c r="C5" s="68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7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O1" sqref="O1:P3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2" sqref="C1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 x14ac:dyDescent="0.2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 x14ac:dyDescent="0.2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 x14ac:dyDescent="0.25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 x14ac:dyDescent="0.25">
      <c r="A4" s="55" t="s">
        <v>4556</v>
      </c>
      <c r="B4" s="68">
        <v>0.01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 t="s">
        <v>4630</v>
      </c>
      <c r="B5" s="68">
        <v>0.05</v>
      </c>
      <c r="C5" s="68">
        <v>1</v>
      </c>
      <c r="D5" s="62" t="str">
        <f>IF(ISBLANK(A5),"",VLOOKUP(A5,'Справочник услуг'!C:D,2,FALSE))</f>
        <v>Рефрактометрия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 t="s">
        <v>10299</v>
      </c>
      <c r="B6" s="68">
        <v>0.01</v>
      </c>
      <c r="C6" s="68">
        <v>1</v>
      </c>
      <c r="D6" s="62" t="str">
        <f>IF(ISBLANK(A6),"",VLOOKUP(A6,'Справочник услуг'!C:D,2,FALSE))</f>
        <v>Ультразвуковое исследование глазного яблока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 t="s">
        <v>4554</v>
      </c>
      <c r="B7" s="68">
        <v>0.01</v>
      </c>
      <c r="C7" s="68">
        <v>1</v>
      </c>
      <c r="D7" s="62" t="str">
        <f>IF(ISBLANK(A7),"",VLOOKUP(A7,'Справочник услуг'!C:D,2,FALSE))</f>
        <v>Определение рефракции с помощью набора пробных линз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17" t="s">
        <v>2741</v>
      </c>
      <c r="B8" s="68">
        <v>0.8</v>
      </c>
      <c r="C8" s="68">
        <v>1</v>
      </c>
      <c r="D8" s="62" t="str">
        <f>IF(ISBLANK(A8),"",VLOOKUP(A8,'Справочник услуг'!C:D,2,FALSE))</f>
        <v>Офтальмоскопия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117" t="s">
        <v>2742</v>
      </c>
      <c r="B9" s="68">
        <v>0.9</v>
      </c>
      <c r="C9" s="68">
        <v>1</v>
      </c>
      <c r="D9" s="62" t="str">
        <f>IF(ISBLANK(A9),"",VLOOKUP(A9,'Справочник услуг'!C:D,2,FALSE))</f>
        <v>Визометрия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117" t="s">
        <v>4622</v>
      </c>
      <c r="B10" s="68">
        <v>0.9</v>
      </c>
      <c r="C10" s="68">
        <v>1</v>
      </c>
      <c r="D10" s="62" t="str">
        <f>IF(ISBLANK(A10),"",VLOOKUP(A10,'Справочник услуг'!C:D,2,FALSE))</f>
        <v>Биомикроскопия глаза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2016-01-18T14:22:14Z</dcterms:modified>
</cp:coreProperties>
</file>